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72" activeTab="7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<sst xmlns="http://schemas.openxmlformats.org/spreadsheetml/2006/main" count="356" uniqueCount="228">
  <si>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</si>
  <si>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</si>
  <si>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</si>
  <si>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</si>
  <si>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</si>
  <si>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</si>
  <si>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</si>
  <si>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</si>
  <si>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</si>
  <si>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</si>
  <si>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</si>
  <si>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</si>
  <si>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</si>
  <si>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</si>
  <si>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</si>
  <si>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</si>
  <si>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</si>
  <si>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</si>
  <si>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</si>
  <si>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</si>
  <si>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</si>
  <si>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</si>
  <si>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</si>
  <si>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</si>
  <si>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</si>
  <si>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</si>
  <si>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</si>
  <si>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</si>
  <si>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</si>
  <si>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</si>
  <si>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</si>
  <si>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</si>
  <si>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</si>
  <si>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</si>
  <si>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</si>
  <si>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</si>
  <si>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</si>
  <si>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</si>
  <si>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</si>
  <si>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</si>
  <si>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</si>
  <si>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</si>
  <si>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</si>
  <si>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</si>
  <si>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</si>
  <si>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</si>
  <si>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</si>
  <si>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</si>
  <si>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</si>
  <si>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</si>
  <si>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</si>
  <si>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</si>
  <si>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</si>
  <si>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</si>
  <si>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</si>
  <si>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</si>
  <si>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</si>
  <si>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</si>
  <si>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</si>
  <si>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</si>
  <si>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</si>
  <si>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</si>
  <si>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</si>
  <si>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</si>
  <si>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</si>
  <si>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</si>
  <si>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</si>
  <si>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</si>
  <si>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</si>
  <si>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</si>
  <si>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</si>
  <si>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</si>
  <si>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</si>
  <si>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</si>
  <si>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</si>
  <si>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</si>
  <si>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</si>
  <si>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</si>
  <si>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</si>
  <si>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</si>
  <si>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</si>
  <si>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</si>
  <si>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</si>
  <si>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</si>
  <si>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</si>
  <si>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</si>
  <si>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</si>
  <si>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</si>
  <si>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</si>
  <si>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</si>
  <si>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</si>
  <si>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</si>
  <si>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</si>
  <si>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</si>
  <si>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</si>
  <si>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</si>
  <si>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</si>
  <si>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</si>
  <si>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</si>
  <si>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</si>
  <si>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</si>
  <si>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</si>
  <si>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</si>
  <si>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</si>
  <si>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</si>
  <si>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</si>
  <si>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</si>
  <si>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</si>
  <si>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</si>
  <si>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</si>
  <si>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</si>
  <si>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</si>
  <si>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</si>
  <si>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</si>
  <si>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</si>
  <si>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</si>
  <si>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</si>
  <si>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</si>
  <si>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</si>
  <si>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</si>
  <si>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</si>
  <si>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</si>
  <si>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</si>
  <si>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</si>
  <si>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</si>
  <si>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</si>
  <si>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</si>
  <si>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</si>
  <si>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</si>
  <si>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</si>
  <si>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</si>
  <si>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</si>
  <si>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</si>
  <si>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</si>
  <si>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</si>
  <si>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</si>
  <si>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</si>
  <si>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</si>
  <si>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</si>
  <si>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Исполнитель ____________________</t>
  </si>
  <si>
    <t>Телефон ___________________</t>
  </si>
  <si>
    <t>Руководитель _______________________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</si>
  <si>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</si>
  <si>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</si>
  <si>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</si>
  <si>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</si>
  <si>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</si>
  <si>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</si>
  <si>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</si>
  <si>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</si>
  <si>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</si>
  <si>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</si>
  <si>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</si>
  <si>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</si>
  <si>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</si>
  <si>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</si>
  <si>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</si>
  <si>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</si>
  <si>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</si>
  <si>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>нарушения в части установления требований в документации о закупках, влекущие ограничение количества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</si>
  <si>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</si>
  <si>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</si>
  <si>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</si>
  <si>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</si>
  <si>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</si>
  <si>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</si>
  <si>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</si>
  <si>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</si>
  <si>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</si>
  <si>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</si>
  <si>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</si>
  <si>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</si>
  <si>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</si>
  <si>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</si>
  <si>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</si>
  <si>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</si>
  <si>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</si>
  <si>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</si>
  <si>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</si>
  <si>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</si>
  <si>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</si>
  <si>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</si>
  <si>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</si>
  <si>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</si>
  <si>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</si>
  <si>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</si>
  <si>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</si>
  <si>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</si>
  <si>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</si>
  <si>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</si>
  <si>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</si>
  <si>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</si>
  <si>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</si>
  <si>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</si>
  <si>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</si>
  <si>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</si>
  <si>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</si>
  <si>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</si>
  <si>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</si>
  <si>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</si>
  <si>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</si>
  <si>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</si>
  <si>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</si>
  <si>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</si>
  <si>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</si>
  <si>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</si>
  <si>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</si>
  <si>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</si>
  <si>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</si>
  <si>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</si>
  <si>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</si>
  <si>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</si>
  <si>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</si>
  <si>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</si>
  <si>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</si>
  <si>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</si>
  <si>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</si>
  <si>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</si>
  <si>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r>
      <t xml:space="preserve">Отчет о  применении мер административной ответственности за нарушение законодательства о закупках за </t>
    </r>
    <r>
      <rPr>
        <b/>
        <u val="single"/>
        <sz val="11"/>
        <rFont val="Times New Roman"/>
        <family val="1"/>
      </rPr>
      <t>______________года</t>
    </r>
    <r>
      <rPr>
        <b/>
        <sz val="11"/>
        <rFont val="Times New Roman"/>
        <family val="1"/>
      </rPr>
      <t xml:space="preserve"> (период отчета)</t>
    </r>
  </si>
  <si>
    <t>Челябинское УФАС России</t>
  </si>
  <si>
    <t>Ливончик В.А.</t>
  </si>
  <si>
    <t>Козлова А,А.</t>
  </si>
  <si>
    <t>(351)263-18-46</t>
  </si>
  <si>
    <t>Козлова А.А.</t>
  </si>
  <si>
    <t>по ст. 7.29  -2 дела возбуждены Прокуратурой, одно постановление в размере 50 тыс. рублей снижено всудебном порядке до 35тыс. Рублей.</t>
  </si>
  <si>
    <t>по ч.4 ст. 7.32 - одно дело возбуждено Прокуратурой.</t>
  </si>
  <si>
    <t>по ч.4.2  ст.7.30 - 3 дела возбуждены Прокуратурой, 3 лица привлекались по два раза.</t>
  </si>
  <si>
    <t>по ч.4.1  ст.7.30 -одно дело возбуждено Прокуратурой, одно лицо привлекались  дважды.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</si>
</sst>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 applyProtection="1">
      <alignment horizontal="center" wrapText="1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 wrapText="1"/>
      <protection/>
    </xf>
    <xf numFmtId="0" fontId="0" fillId="35" borderId="18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2" fillId="0" borderId="0" xfId="54" applyFont="1" applyFill="1" applyBorder="1" applyAlignment="1" applyProtection="1">
      <alignment horizontal="center" vertical="top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 applyProtection="1">
      <alignment horizontal="right" vertical="center"/>
      <protection/>
    </xf>
    <xf numFmtId="1" fontId="12" fillId="0" borderId="0" xfId="54" applyNumberFormat="1" applyFont="1" applyFill="1" applyBorder="1" applyAlignment="1" applyProtection="1">
      <alignment horizontal="center" vertical="center"/>
      <protection locked="0"/>
    </xf>
    <xf numFmtId="1" fontId="12" fillId="0" borderId="0" xfId="54" applyNumberFormat="1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>
      <alignment horizontal="right" vertical="center"/>
      <protection/>
    </xf>
    <xf numFmtId="0" fontId="2" fillId="0" borderId="0" xfId="54" applyFill="1">
      <alignment/>
      <protection/>
    </xf>
    <xf numFmtId="1" fontId="12" fillId="0" borderId="0" xfId="54" applyNumberFormat="1" applyFont="1" applyFill="1">
      <alignment/>
      <protection/>
    </xf>
    <xf numFmtId="0" fontId="0" fillId="36" borderId="0" xfId="0" applyFill="1" applyAlignment="1">
      <alignment/>
    </xf>
    <xf numFmtId="0" fontId="14" fillId="0" borderId="17" xfId="0" applyFont="1" applyBorder="1" applyAlignment="1" applyProtection="1">
      <alignment horizontal="left" vertic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3" fontId="16" fillId="0" borderId="17" xfId="0" applyNumberFormat="1" applyFont="1" applyBorder="1" applyAlignment="1" applyProtection="1">
      <alignment horizontal="center"/>
      <protection locked="0"/>
    </xf>
    <xf numFmtId="3" fontId="16" fillId="34" borderId="21" xfId="0" applyNumberFormat="1" applyFont="1" applyFill="1" applyBorder="1" applyAlignment="1" applyProtection="1">
      <alignment horizontal="center"/>
      <protection/>
    </xf>
    <xf numFmtId="0" fontId="16" fillId="34" borderId="21" xfId="0" applyFont="1" applyFill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49" fontId="14" fillId="0" borderId="18" xfId="0" applyNumberFormat="1" applyFont="1" applyBorder="1" applyAlignment="1" applyProtection="1">
      <alignment horizontal="center" vertical="top"/>
      <protection/>
    </xf>
    <xf numFmtId="9" fontId="16" fillId="34" borderId="17" xfId="0" applyNumberFormat="1" applyFont="1" applyFill="1" applyBorder="1" applyAlignment="1" applyProtection="1">
      <alignment horizontal="center"/>
      <protection/>
    </xf>
    <xf numFmtId="9" fontId="16" fillId="34" borderId="21" xfId="0" applyNumberFormat="1" applyFont="1" applyFill="1" applyBorder="1" applyAlignment="1" applyProtection="1">
      <alignment horizontal="center"/>
      <protection/>
    </xf>
    <xf numFmtId="3" fontId="16" fillId="0" borderId="17" xfId="0" applyNumberFormat="1" applyFont="1" applyFill="1" applyBorder="1" applyAlignment="1" applyProtection="1">
      <alignment horizontal="center"/>
      <protection locked="0"/>
    </xf>
    <xf numFmtId="3" fontId="16" fillId="34" borderId="17" xfId="0" applyNumberFormat="1" applyFont="1" applyFill="1" applyBorder="1" applyAlignment="1" applyProtection="1">
      <alignment horizontal="center"/>
      <protection/>
    </xf>
    <xf numFmtId="0" fontId="16" fillId="37" borderId="21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49" fontId="18" fillId="38" borderId="18" xfId="0" applyNumberFormat="1" applyFont="1" applyFill="1" applyBorder="1" applyAlignment="1" applyProtection="1">
      <alignment horizontal="center" vertical="top"/>
      <protection/>
    </xf>
    <xf numFmtId="49" fontId="18" fillId="38" borderId="23" xfId="0" applyNumberFormat="1" applyFont="1" applyFill="1" applyBorder="1" applyAlignment="1" applyProtection="1">
      <alignment horizontal="center" vertical="top"/>
      <protection/>
    </xf>
    <xf numFmtId="3" fontId="18" fillId="38" borderId="17" xfId="0" applyNumberFormat="1" applyFont="1" applyFill="1" applyBorder="1" applyAlignment="1" applyProtection="1">
      <alignment horizontal="center"/>
      <protection locked="0"/>
    </xf>
    <xf numFmtId="3" fontId="18" fillId="36" borderId="17" xfId="0" applyNumberFormat="1" applyFont="1" applyFill="1" applyBorder="1" applyAlignment="1" applyProtection="1">
      <alignment horizontal="center"/>
      <protection locked="0"/>
    </xf>
    <xf numFmtId="0" fontId="18" fillId="39" borderId="24" xfId="0" applyFont="1" applyFill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 vertical="top"/>
      <protection/>
    </xf>
    <xf numFmtId="49" fontId="14" fillId="0" borderId="26" xfId="0" applyNumberFormat="1" applyFont="1" applyBorder="1" applyAlignment="1" applyProtection="1">
      <alignment horizontal="center" vertical="top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center" vertical="top"/>
      <protection/>
    </xf>
    <xf numFmtId="0" fontId="14" fillId="0" borderId="29" xfId="0" applyFont="1" applyBorder="1" applyAlignment="1" applyProtection="1">
      <alignment horizontal="center"/>
      <protection/>
    </xf>
    <xf numFmtId="3" fontId="16" fillId="0" borderId="30" xfId="0" applyNumberFormat="1" applyFont="1" applyBorder="1" applyAlignment="1" applyProtection="1">
      <alignment horizontal="center"/>
      <protection locked="0"/>
    </xf>
    <xf numFmtId="3" fontId="16" fillId="35" borderId="31" xfId="0" applyNumberFormat="1" applyFont="1" applyFill="1" applyBorder="1" applyAlignment="1" applyProtection="1">
      <alignment horizontal="center"/>
      <protection locked="0"/>
    </xf>
    <xf numFmtId="3" fontId="16" fillId="35" borderId="32" xfId="0" applyNumberFormat="1" applyFont="1" applyFill="1" applyBorder="1" applyAlignment="1" applyProtection="1">
      <alignment horizontal="center"/>
      <protection locked="0"/>
    </xf>
    <xf numFmtId="3" fontId="16" fillId="35" borderId="33" xfId="0" applyNumberFormat="1" applyFont="1" applyFill="1" applyBorder="1" applyAlignment="1" applyProtection="1">
      <alignment horizontal="center"/>
      <protection locked="0"/>
    </xf>
    <xf numFmtId="3" fontId="16" fillId="40" borderId="34" xfId="0" applyNumberFormat="1" applyFont="1" applyFill="1" applyBorder="1" applyAlignment="1" applyProtection="1">
      <alignment horizontal="center"/>
      <protection/>
    </xf>
    <xf numFmtId="3" fontId="16" fillId="0" borderId="35" xfId="0" applyNumberFormat="1" applyFont="1" applyBorder="1" applyAlignment="1" applyProtection="1">
      <alignment horizontal="center"/>
      <protection locked="0"/>
    </xf>
    <xf numFmtId="3" fontId="16" fillId="35" borderId="36" xfId="0" applyNumberFormat="1" applyFont="1" applyFill="1" applyBorder="1" applyAlignment="1" applyProtection="1">
      <alignment horizontal="center"/>
      <protection locked="0"/>
    </xf>
    <xf numFmtId="3" fontId="16" fillId="35" borderId="37" xfId="0" applyNumberFormat="1" applyFont="1" applyFill="1" applyBorder="1" applyAlignment="1" applyProtection="1">
      <alignment horizontal="center"/>
      <protection locked="0"/>
    </xf>
    <xf numFmtId="3" fontId="16" fillId="35" borderId="38" xfId="0" applyNumberFormat="1" applyFont="1" applyFill="1" applyBorder="1" applyAlignment="1" applyProtection="1">
      <alignment horizontal="center"/>
      <protection locked="0"/>
    </xf>
    <xf numFmtId="3" fontId="16" fillId="0" borderId="39" xfId="0" applyNumberFormat="1" applyFont="1" applyBorder="1" applyAlignment="1" applyProtection="1">
      <alignment horizontal="center"/>
      <protection locked="0"/>
    </xf>
    <xf numFmtId="3" fontId="16" fillId="35" borderId="40" xfId="0" applyNumberFormat="1" applyFont="1" applyFill="1" applyBorder="1" applyAlignment="1" applyProtection="1">
      <alignment horizontal="center"/>
      <protection locked="0"/>
    </xf>
    <xf numFmtId="3" fontId="16" fillId="35" borderId="41" xfId="0" applyNumberFormat="1" applyFont="1" applyFill="1" applyBorder="1" applyAlignment="1" applyProtection="1">
      <alignment horizontal="center"/>
      <protection locked="0"/>
    </xf>
    <xf numFmtId="3" fontId="16" fillId="35" borderId="27" xfId="0" applyNumberFormat="1" applyFont="1" applyFill="1" applyBorder="1" applyAlignment="1" applyProtection="1">
      <alignment horizontal="center"/>
      <protection locked="0"/>
    </xf>
    <xf numFmtId="9" fontId="16" fillId="40" borderId="42" xfId="0" applyNumberFormat="1" applyFont="1" applyFill="1" applyBorder="1" applyAlignment="1" applyProtection="1">
      <alignment horizontal="center"/>
      <protection/>
    </xf>
    <xf numFmtId="9" fontId="16" fillId="40" borderId="43" xfId="0" applyNumberFormat="1" applyFont="1" applyFill="1" applyBorder="1" applyAlignment="1" applyProtection="1">
      <alignment horizontal="center"/>
      <protection/>
    </xf>
    <xf numFmtId="9" fontId="16" fillId="40" borderId="44" xfId="0" applyNumberFormat="1" applyFont="1" applyFill="1" applyBorder="1" applyAlignment="1" applyProtection="1">
      <alignment horizontal="center"/>
      <protection/>
    </xf>
    <xf numFmtId="9" fontId="16" fillId="40" borderId="45" xfId="0" applyNumberFormat="1" applyFont="1" applyFill="1" applyBorder="1" applyAlignment="1" applyProtection="1">
      <alignment horizontal="center"/>
      <protection/>
    </xf>
    <xf numFmtId="3" fontId="18" fillId="36" borderId="46" xfId="0" applyNumberFormat="1" applyFont="1" applyFill="1" applyBorder="1" applyAlignment="1" applyProtection="1">
      <alignment horizontal="center"/>
      <protection locked="0"/>
    </xf>
    <xf numFmtId="3" fontId="18" fillId="36" borderId="47" xfId="0" applyNumberFormat="1" applyFont="1" applyFill="1" applyBorder="1" applyAlignment="1" applyProtection="1">
      <alignment horizontal="center"/>
      <protection locked="0"/>
    </xf>
    <xf numFmtId="3" fontId="18" fillId="36" borderId="32" xfId="0" applyNumberFormat="1" applyFont="1" applyFill="1" applyBorder="1" applyAlignment="1" applyProtection="1">
      <alignment horizontal="center"/>
      <protection locked="0"/>
    </xf>
    <xf numFmtId="3" fontId="18" fillId="36" borderId="33" xfId="0" applyNumberFormat="1" applyFont="1" applyFill="1" applyBorder="1" applyAlignment="1" applyProtection="1">
      <alignment horizontal="center"/>
      <protection locked="0"/>
    </xf>
    <xf numFmtId="3" fontId="18" fillId="36" borderId="48" xfId="0" applyNumberFormat="1" applyFont="1" applyFill="1" applyBorder="1" applyAlignment="1" applyProtection="1">
      <alignment horizontal="center"/>
      <protection locked="0"/>
    </xf>
    <xf numFmtId="3" fontId="18" fillId="36" borderId="26" xfId="0" applyNumberFormat="1" applyFont="1" applyFill="1" applyBorder="1" applyAlignment="1" applyProtection="1">
      <alignment horizontal="center"/>
      <protection locked="0"/>
    </xf>
    <xf numFmtId="3" fontId="18" fillId="36" borderId="37" xfId="0" applyNumberFormat="1" applyFont="1" applyFill="1" applyBorder="1" applyAlignment="1" applyProtection="1">
      <alignment horizontal="center"/>
      <protection locked="0"/>
    </xf>
    <xf numFmtId="3" fontId="18" fillId="36" borderId="38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 wrapText="1"/>
      <protection locked="0"/>
    </xf>
    <xf numFmtId="3" fontId="18" fillId="36" borderId="26" xfId="0" applyNumberFormat="1" applyFont="1" applyFill="1" applyBorder="1" applyAlignment="1" applyProtection="1">
      <alignment horizontal="center" wrapText="1"/>
      <protection locked="0"/>
    </xf>
    <xf numFmtId="3" fontId="18" fillId="36" borderId="37" xfId="0" applyNumberFormat="1" applyFont="1" applyFill="1" applyBorder="1" applyAlignment="1" applyProtection="1">
      <alignment horizontal="center" wrapText="1"/>
      <protection locked="0"/>
    </xf>
    <xf numFmtId="3" fontId="18" fillId="36" borderId="38" xfId="0" applyNumberFormat="1" applyFont="1" applyFill="1" applyBorder="1" applyAlignment="1" applyProtection="1">
      <alignment horizontal="center" wrapText="1"/>
      <protection locked="0"/>
    </xf>
    <xf numFmtId="0" fontId="18" fillId="36" borderId="50" xfId="0" applyFont="1" applyFill="1" applyBorder="1" applyAlignment="1" applyProtection="1">
      <alignment horizontal="center"/>
      <protection locked="0"/>
    </xf>
    <xf numFmtId="0" fontId="18" fillId="36" borderId="51" xfId="0" applyFont="1" applyFill="1" applyBorder="1" applyAlignment="1" applyProtection="1">
      <alignment horizontal="center"/>
      <protection locked="0"/>
    </xf>
    <xf numFmtId="0" fontId="18" fillId="36" borderId="52" xfId="0" applyFont="1" applyFill="1" applyBorder="1" applyAlignment="1" applyProtection="1">
      <alignment horizontal="center"/>
      <protection locked="0"/>
    </xf>
    <xf numFmtId="0" fontId="18" fillId="36" borderId="5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3" fontId="16" fillId="40" borderId="42" xfId="0" applyNumberFormat="1" applyFont="1" applyFill="1" applyBorder="1" applyAlignment="1" applyProtection="1">
      <alignment horizontal="center"/>
      <protection/>
    </xf>
    <xf numFmtId="0" fontId="16" fillId="40" borderId="42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4" fillId="0" borderId="55" xfId="0" applyFont="1" applyBorder="1" applyAlignment="1" applyProtection="1">
      <alignment horizontal="center" vertical="top" wrapText="1"/>
      <protection/>
    </xf>
    <xf numFmtId="0" fontId="14" fillId="0" borderId="56" xfId="0" applyFont="1" applyBorder="1" applyAlignment="1" applyProtection="1">
      <alignment horizontal="center" vertical="top" wrapText="1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4" fillId="0" borderId="18" xfId="53" applyFont="1" applyBorder="1" applyAlignment="1" applyProtection="1">
      <alignment horizontal="center" vertical="center"/>
      <protection/>
    </xf>
    <xf numFmtId="0" fontId="14" fillId="0" borderId="17" xfId="53" applyFont="1" applyBorder="1" applyAlignment="1" applyProtection="1">
      <alignment horizontal="center" vertical="center"/>
      <protection/>
    </xf>
    <xf numFmtId="0" fontId="16" fillId="0" borderId="65" xfId="53" applyFont="1" applyBorder="1" applyAlignment="1" applyProtection="1">
      <alignment horizontal="center" vertical="center"/>
      <protection/>
    </xf>
    <xf numFmtId="0" fontId="16" fillId="0" borderId="66" xfId="53" applyFont="1" applyBorder="1" applyAlignment="1" applyProtection="1">
      <alignment horizontal="center" vertical="center"/>
      <protection/>
    </xf>
    <xf numFmtId="0" fontId="16" fillId="0" borderId="15" xfId="53" applyFont="1" applyBorder="1" applyAlignment="1" applyProtection="1">
      <alignment horizontal="center" vertical="center"/>
      <protection/>
    </xf>
    <xf numFmtId="0" fontId="16" fillId="0" borderId="67" xfId="53" applyFont="1" applyBorder="1" applyAlignment="1" applyProtection="1">
      <alignment horizontal="center" vertical="center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4" fillId="0" borderId="21" xfId="53" applyFont="1" applyBorder="1" applyAlignment="1" applyProtection="1">
      <alignment horizontal="center" vertical="center"/>
      <protection/>
    </xf>
    <xf numFmtId="0" fontId="16" fillId="0" borderId="70" xfId="53" applyFont="1" applyBorder="1" applyAlignment="1" applyProtection="1">
      <alignment horizontal="center" vertical="center"/>
      <protection/>
    </xf>
    <xf numFmtId="0" fontId="16" fillId="0" borderId="60" xfId="53" applyFont="1" applyBorder="1" applyAlignment="1" applyProtection="1">
      <alignment horizontal="center" vertical="center"/>
      <protection/>
    </xf>
    <xf numFmtId="0" fontId="16" fillId="0" borderId="0" xfId="53" applyFont="1">
      <alignment/>
      <protection/>
    </xf>
    <xf numFmtId="0" fontId="14" fillId="0" borderId="0" xfId="53" applyFont="1" applyAlignment="1">
      <alignment/>
      <protection/>
    </xf>
    <xf numFmtId="0" fontId="14" fillId="0" borderId="0" xfId="53" applyFont="1" applyAlignment="1" applyProtection="1">
      <alignment horizontal="center" wrapText="1"/>
      <protection/>
    </xf>
    <xf numFmtId="0" fontId="16" fillId="0" borderId="0" xfId="53" applyFont="1" applyProtection="1">
      <alignment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51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 wrapText="1"/>
      <protection/>
    </xf>
    <xf numFmtId="0" fontId="16" fillId="0" borderId="7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/>
      <protection/>
    </xf>
    <xf numFmtId="0" fontId="16" fillId="0" borderId="73" xfId="53" applyFont="1" applyBorder="1" applyAlignment="1" applyProtection="1">
      <alignment horizontal="center"/>
      <protection/>
    </xf>
    <xf numFmtId="0" fontId="16" fillId="0" borderId="52" xfId="53" applyFont="1" applyBorder="1" applyAlignment="1" applyProtection="1">
      <alignment horizontal="center" vertical="center"/>
      <protection/>
    </xf>
    <xf numFmtId="0" fontId="16" fillId="0" borderId="74" xfId="53" applyFont="1" applyBorder="1" applyAlignment="1" applyProtection="1">
      <alignment horizontal="center" vertical="center"/>
      <protection/>
    </xf>
    <xf numFmtId="0" fontId="16" fillId="0" borderId="75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/>
      <protection locked="0"/>
    </xf>
    <xf numFmtId="0" fontId="16" fillId="0" borderId="72" xfId="53" applyFont="1" applyBorder="1" applyAlignment="1" applyProtection="1">
      <alignment horizontal="center" vertical="center"/>
      <protection locked="0"/>
    </xf>
    <xf numFmtId="0" fontId="16" fillId="34" borderId="76" xfId="53" applyFont="1" applyFill="1" applyBorder="1" applyAlignment="1" applyProtection="1">
      <alignment horizontal="center" vertical="center"/>
      <protection/>
    </xf>
    <xf numFmtId="0" fontId="16" fillId="0" borderId="36" xfId="53" applyFont="1" applyBorder="1" applyAlignment="1" applyProtection="1">
      <alignment horizontal="center" vertical="center"/>
      <protection locked="0"/>
    </xf>
    <xf numFmtId="0" fontId="16" fillId="0" borderId="38" xfId="53" applyFont="1" applyBorder="1" applyAlignment="1" applyProtection="1">
      <alignment horizontal="center" vertical="center"/>
      <protection locked="0"/>
    </xf>
    <xf numFmtId="0" fontId="16" fillId="34" borderId="42" xfId="53" applyFont="1" applyFill="1" applyBorder="1" applyAlignment="1" applyProtection="1">
      <alignment horizontal="center" vertical="center"/>
      <protection/>
    </xf>
    <xf numFmtId="9" fontId="16" fillId="34" borderId="42" xfId="53" applyNumberFormat="1" applyFont="1" applyFill="1" applyBorder="1" applyAlignment="1" applyProtection="1">
      <alignment horizontal="center" vertical="center"/>
      <protection/>
    </xf>
    <xf numFmtId="0" fontId="16" fillId="0" borderId="52" xfId="53" applyFont="1" applyBorder="1" applyAlignment="1" applyProtection="1">
      <alignment horizontal="center" vertical="center"/>
      <protection locked="0"/>
    </xf>
    <xf numFmtId="0" fontId="16" fillId="0" borderId="74" xfId="53" applyFont="1" applyBorder="1" applyAlignment="1" applyProtection="1">
      <alignment horizontal="center" vertical="center"/>
      <protection locked="0"/>
    </xf>
    <xf numFmtId="0" fontId="16" fillId="0" borderId="77" xfId="53" applyFont="1" applyBorder="1" applyAlignment="1" applyProtection="1">
      <alignment vertical="center"/>
      <protection/>
    </xf>
    <xf numFmtId="0" fontId="16" fillId="0" borderId="78" xfId="53" applyFont="1" applyBorder="1" applyAlignment="1" applyProtection="1">
      <alignment vertical="center"/>
      <protection/>
    </xf>
    <xf numFmtId="0" fontId="16" fillId="0" borderId="54" xfId="53" applyFont="1" applyBorder="1" applyAlignment="1" applyProtection="1">
      <alignment vertical="center"/>
      <protection/>
    </xf>
    <xf numFmtId="0" fontId="16" fillId="0" borderId="79" xfId="53" applyFont="1" applyBorder="1" applyAlignment="1" applyProtection="1">
      <alignment vertical="center"/>
      <protection/>
    </xf>
    <xf numFmtId="3" fontId="16" fillId="0" borderId="60" xfId="53" applyNumberFormat="1" applyFont="1" applyBorder="1" applyAlignment="1" applyProtection="1">
      <alignment horizontal="center" vertical="center"/>
      <protection locked="0"/>
    </xf>
    <xf numFmtId="3" fontId="16" fillId="0" borderId="61" xfId="53" applyNumberFormat="1" applyFont="1" applyBorder="1" applyAlignment="1" applyProtection="1">
      <alignment horizontal="center" vertical="center"/>
      <protection locked="0"/>
    </xf>
    <xf numFmtId="9" fontId="16" fillId="34" borderId="61" xfId="53" applyNumberFormat="1" applyFont="1" applyFill="1" applyBorder="1" applyAlignment="1" applyProtection="1">
      <alignment horizontal="center" vertical="center"/>
      <protection/>
    </xf>
    <xf numFmtId="3" fontId="16" fillId="0" borderId="64" xfId="53" applyNumberFormat="1" applyFont="1" applyBorder="1" applyAlignment="1" applyProtection="1">
      <alignment horizontal="center" vertical="center"/>
      <protection locked="0"/>
    </xf>
    <xf numFmtId="9" fontId="16" fillId="34" borderId="62" xfId="53" applyNumberFormat="1" applyFont="1" applyFill="1" applyBorder="1" applyAlignment="1" applyProtection="1">
      <alignment horizontal="center" vertical="center"/>
      <protection/>
    </xf>
    <xf numFmtId="3" fontId="16" fillId="0" borderId="77" xfId="53" applyNumberFormat="1" applyFont="1" applyBorder="1" applyAlignment="1" applyProtection="1">
      <alignment horizontal="center" vertical="center"/>
      <protection locked="0"/>
    </xf>
    <xf numFmtId="3" fontId="16" fillId="0" borderId="54" xfId="53" applyNumberFormat="1" applyFont="1" applyBorder="1" applyAlignment="1" applyProtection="1">
      <alignment horizontal="center" vertical="center"/>
      <protection locked="0"/>
    </xf>
    <xf numFmtId="9" fontId="16" fillId="34" borderId="54" xfId="53" applyNumberFormat="1" applyFont="1" applyFill="1" applyBorder="1" applyAlignment="1" applyProtection="1">
      <alignment horizontal="center" vertical="center"/>
      <protection/>
    </xf>
    <xf numFmtId="3" fontId="16" fillId="0" borderId="79" xfId="53" applyNumberFormat="1" applyFont="1" applyBorder="1" applyAlignment="1" applyProtection="1">
      <alignment horizontal="center" vertical="center"/>
      <protection locked="0"/>
    </xf>
    <xf numFmtId="0" fontId="2" fillId="0" borderId="0" xfId="53" applyAlignment="1">
      <alignment vertical="top"/>
      <protection/>
    </xf>
    <xf numFmtId="3" fontId="16" fillId="34" borderId="47" xfId="0" applyNumberFormat="1" applyFont="1" applyFill="1" applyBorder="1" applyAlignment="1" applyProtection="1">
      <alignment horizontal="center" vertical="center"/>
      <protection/>
    </xf>
    <xf numFmtId="3" fontId="16" fillId="41" borderId="80" xfId="0" applyNumberFormat="1" applyFont="1" applyFill="1" applyBorder="1" applyAlignment="1" applyProtection="1">
      <alignment horizontal="center" vertical="center"/>
      <protection locked="0"/>
    </xf>
    <xf numFmtId="3" fontId="16" fillId="41" borderId="81" xfId="0" applyNumberFormat="1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 applyProtection="1">
      <alignment horizontal="center" vertical="center"/>
      <protection/>
    </xf>
    <xf numFmtId="3" fontId="16" fillId="41" borderId="37" xfId="0" applyNumberFormat="1" applyFont="1" applyFill="1" applyBorder="1" applyAlignment="1" applyProtection="1">
      <alignment horizontal="center" vertical="center"/>
      <protection locked="0"/>
    </xf>
    <xf numFmtId="3" fontId="16" fillId="41" borderId="82" xfId="0" applyNumberFormat="1" applyFont="1" applyFill="1" applyBorder="1" applyAlignment="1" applyProtection="1">
      <alignment horizontal="center" vertical="center"/>
      <protection locked="0"/>
    </xf>
    <xf numFmtId="3" fontId="16" fillId="34" borderId="83" xfId="0" applyNumberFormat="1" applyFont="1" applyFill="1" applyBorder="1" applyAlignment="1" applyProtection="1">
      <alignment horizontal="center" vertical="center"/>
      <protection/>
    </xf>
    <xf numFmtId="3" fontId="16" fillId="41" borderId="84" xfId="0" applyNumberFormat="1" applyFont="1" applyFill="1" applyBorder="1" applyAlignment="1" applyProtection="1">
      <alignment horizontal="center" vertical="center"/>
      <protection locked="0"/>
    </xf>
    <xf numFmtId="3" fontId="16" fillId="41" borderId="85" xfId="0" applyNumberFormat="1" applyFont="1" applyFill="1" applyBorder="1" applyAlignment="1" applyProtection="1">
      <alignment horizontal="center" vertical="center"/>
      <protection locked="0"/>
    </xf>
    <xf numFmtId="3" fontId="16" fillId="34" borderId="86" xfId="0" applyNumberFormat="1" applyFont="1" applyFill="1" applyBorder="1" applyAlignment="1" applyProtection="1">
      <alignment horizontal="center" vertical="center"/>
      <protection/>
    </xf>
    <xf numFmtId="0" fontId="16" fillId="34" borderId="87" xfId="0" applyFont="1" applyFill="1" applyBorder="1" applyAlignment="1" applyProtection="1">
      <alignment horizontal="center" vertical="center"/>
      <protection/>
    </xf>
    <xf numFmtId="0" fontId="16" fillId="34" borderId="88" xfId="0" applyFont="1" applyFill="1" applyBorder="1" applyAlignment="1" applyProtection="1">
      <alignment horizontal="center" vertical="center"/>
      <protection/>
    </xf>
    <xf numFmtId="3" fontId="16" fillId="34" borderId="89" xfId="0" applyNumberFormat="1" applyFont="1" applyFill="1" applyBorder="1" applyAlignment="1" applyProtection="1">
      <alignment horizontal="center" vertical="center"/>
      <protection/>
    </xf>
    <xf numFmtId="3" fontId="16" fillId="0" borderId="90" xfId="0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9" fontId="16" fillId="34" borderId="91" xfId="0" applyNumberFormat="1" applyFont="1" applyFill="1" applyBorder="1" applyAlignment="1" applyProtection="1">
      <alignment horizontal="center" vertical="center"/>
      <protection/>
    </xf>
    <xf numFmtId="9" fontId="16" fillId="34" borderId="92" xfId="0" applyNumberFormat="1" applyFont="1" applyFill="1" applyBorder="1" applyAlignment="1" applyProtection="1">
      <alignment horizontal="center" vertical="center"/>
      <protection/>
    </xf>
    <xf numFmtId="9" fontId="16" fillId="34" borderId="21" xfId="0" applyNumberFormat="1" applyFont="1" applyFill="1" applyBorder="1" applyAlignment="1" applyProtection="1">
      <alignment horizontal="center" vertical="center"/>
      <protection/>
    </xf>
    <xf numFmtId="3" fontId="16" fillId="34" borderId="91" xfId="0" applyNumberFormat="1" applyFont="1" applyFill="1" applyBorder="1" applyAlignment="1" applyProtection="1">
      <alignment horizontal="center" vertical="center"/>
      <protection/>
    </xf>
    <xf numFmtId="3" fontId="16" fillId="0" borderId="92" xfId="0" applyNumberFormat="1" applyFont="1" applyBorder="1" applyAlignment="1" applyProtection="1">
      <alignment horizontal="center" vertical="center"/>
      <protection locked="0"/>
    </xf>
    <xf numFmtId="3" fontId="16" fillId="0" borderId="21" xfId="0" applyNumberFormat="1" applyFont="1" applyBorder="1" applyAlignment="1" applyProtection="1">
      <alignment horizontal="center" vertical="center"/>
      <protection locked="0"/>
    </xf>
    <xf numFmtId="1" fontId="16" fillId="34" borderId="91" xfId="0" applyNumberFormat="1" applyFont="1" applyFill="1" applyBorder="1" applyAlignment="1" applyProtection="1">
      <alignment horizontal="center" vertical="center"/>
      <protection/>
    </xf>
    <xf numFmtId="1" fontId="16" fillId="34" borderId="92" xfId="0" applyNumberFormat="1" applyFont="1" applyFill="1" applyBorder="1" applyAlignment="1" applyProtection="1">
      <alignment horizontal="center" vertical="center"/>
      <protection/>
    </xf>
    <xf numFmtId="1" fontId="16" fillId="34" borderId="21" xfId="0" applyNumberFormat="1" applyFont="1" applyFill="1" applyBorder="1" applyAlignment="1" applyProtection="1">
      <alignment horizontal="center" vertical="center"/>
      <protection/>
    </xf>
    <xf numFmtId="9" fontId="16" fillId="34" borderId="93" xfId="0" applyNumberFormat="1" applyFont="1" applyFill="1" applyBorder="1" applyAlignment="1" applyProtection="1">
      <alignment horizontal="center" vertical="center"/>
      <protection/>
    </xf>
    <xf numFmtId="9" fontId="16" fillId="34" borderId="94" xfId="0" applyNumberFormat="1" applyFont="1" applyFill="1" applyBorder="1" applyAlignment="1" applyProtection="1">
      <alignment horizontal="center" vertical="center"/>
      <protection/>
    </xf>
    <xf numFmtId="9" fontId="16" fillId="34" borderId="95" xfId="0" applyNumberFormat="1" applyFont="1" applyFill="1" applyBorder="1" applyAlignment="1" applyProtection="1">
      <alignment horizontal="center" vertical="center"/>
      <protection/>
    </xf>
    <xf numFmtId="3" fontId="16" fillId="34" borderId="96" xfId="0" applyNumberFormat="1" applyFont="1" applyFill="1" applyBorder="1" applyAlignment="1" applyProtection="1">
      <alignment horizontal="center" vertical="center"/>
      <protection/>
    </xf>
    <xf numFmtId="3" fontId="16" fillId="0" borderId="97" xfId="0" applyNumberFormat="1" applyFont="1" applyBorder="1" applyAlignment="1" applyProtection="1">
      <alignment horizontal="center" vertical="center"/>
      <protection locked="0"/>
    </xf>
    <xf numFmtId="3" fontId="16" fillId="0" borderId="98" xfId="0" applyNumberFormat="1" applyFont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3" fontId="16" fillId="0" borderId="99" xfId="0" applyNumberFormat="1" applyFont="1" applyBorder="1" applyAlignment="1" applyProtection="1">
      <alignment horizontal="center" vertical="center"/>
      <protection locked="0"/>
    </xf>
    <xf numFmtId="3" fontId="16" fillId="34" borderId="100" xfId="0" applyNumberFormat="1" applyFont="1" applyFill="1" applyBorder="1" applyAlignment="1" applyProtection="1">
      <alignment horizontal="center" vertical="center"/>
      <protection/>
    </xf>
    <xf numFmtId="3" fontId="16" fillId="34" borderId="37" xfId="0" applyNumberFormat="1" applyFont="1" applyFill="1" applyBorder="1" applyAlignment="1" applyProtection="1">
      <alignment horizontal="center" vertical="center"/>
      <protection/>
    </xf>
    <xf numFmtId="3" fontId="16" fillId="34" borderId="94" xfId="0" applyNumberFormat="1" applyFont="1" applyFill="1" applyBorder="1" applyAlignment="1" applyProtection="1">
      <alignment horizontal="center" vertical="center"/>
      <protection/>
    </xf>
    <xf numFmtId="0" fontId="16" fillId="34" borderId="99" xfId="0" applyFont="1" applyFill="1" applyBorder="1" applyAlignment="1" applyProtection="1">
      <alignment horizontal="center" vertical="center"/>
      <protection/>
    </xf>
    <xf numFmtId="0" fontId="16" fillId="34" borderId="69" xfId="0" applyFont="1" applyFill="1" applyBorder="1" applyAlignment="1" applyProtection="1">
      <alignment horizontal="center" vertical="center"/>
      <protection/>
    </xf>
    <xf numFmtId="1" fontId="16" fillId="34" borderId="97" xfId="0" applyNumberFormat="1" applyFont="1" applyFill="1" applyBorder="1" applyAlignment="1" applyProtection="1">
      <alignment horizontal="center" vertical="center"/>
      <protection/>
    </xf>
    <xf numFmtId="9" fontId="16" fillId="34" borderId="101" xfId="0" applyNumberFormat="1" applyFont="1" applyFill="1" applyBorder="1" applyAlignment="1" applyProtection="1">
      <alignment horizontal="center" vertical="center"/>
      <protection/>
    </xf>
    <xf numFmtId="9" fontId="16" fillId="34" borderId="102" xfId="0" applyNumberFormat="1" applyFont="1" applyFill="1" applyBorder="1" applyAlignment="1" applyProtection="1">
      <alignment horizontal="center" vertical="center"/>
      <protection/>
    </xf>
    <xf numFmtId="9" fontId="16" fillId="34" borderId="103" xfId="0" applyNumberFormat="1" applyFont="1" applyFill="1" applyBorder="1" applyAlignment="1" applyProtection="1">
      <alignment horizontal="center" vertical="center"/>
      <protection/>
    </xf>
    <xf numFmtId="9" fontId="16" fillId="34" borderId="104" xfId="0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left" vertical="top"/>
      <protection locked="0"/>
    </xf>
    <xf numFmtId="0" fontId="16" fillId="36" borderId="37" xfId="54" applyFont="1" applyFill="1" applyBorder="1" applyAlignment="1" applyProtection="1">
      <alignment horizontal="center" vertical="center"/>
      <protection/>
    </xf>
    <xf numFmtId="1" fontId="19" fillId="36" borderId="37" xfId="54" applyNumberFormat="1" applyFont="1" applyFill="1" applyBorder="1" applyAlignment="1" applyProtection="1">
      <alignment horizontal="center" vertical="center"/>
      <protection locked="0"/>
    </xf>
    <xf numFmtId="1" fontId="19" fillId="36" borderId="37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54" applyFont="1" applyAlignment="1" applyProtection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54" applyFont="1" applyFill="1" applyAlignment="1" applyProtection="1">
      <alignment horizontal="center"/>
      <protection/>
    </xf>
    <xf numFmtId="0" fontId="16" fillId="36" borderId="37" xfId="54" applyFont="1" applyFill="1" applyBorder="1" applyAlignment="1">
      <alignment horizontal="center" vertical="center"/>
      <protection/>
    </xf>
    <xf numFmtId="0" fontId="16" fillId="36" borderId="37" xfId="54" applyFont="1" applyFill="1" applyBorder="1" applyAlignment="1" applyProtection="1">
      <alignment horizontal="center" vertical="center"/>
      <protection locked="0"/>
    </xf>
    <xf numFmtId="0" fontId="19" fillId="36" borderId="37" xfId="54" applyFont="1" applyFill="1" applyBorder="1" applyAlignment="1" applyProtection="1">
      <alignment horizontal="center"/>
      <protection/>
    </xf>
    <xf numFmtId="1" fontId="16" fillId="36" borderId="37" xfId="54" applyNumberFormat="1" applyFont="1" applyFill="1" applyBorder="1" applyAlignment="1" applyProtection="1">
      <alignment horizontal="center" vertical="center"/>
      <protection/>
    </xf>
    <xf numFmtId="0" fontId="16" fillId="36" borderId="37" xfId="54" applyFont="1" applyFill="1" applyBorder="1" applyAlignment="1" applyProtection="1">
      <alignment horizontal="left" vertical="center"/>
      <protection/>
    </xf>
    <xf numFmtId="0" fontId="16" fillId="36" borderId="26" xfId="54" applyFont="1" applyFill="1" applyBorder="1" applyAlignment="1" applyProtection="1">
      <alignment horizontal="center" vertical="center"/>
      <protection/>
    </xf>
    <xf numFmtId="0" fontId="14" fillId="41" borderId="52" xfId="54" applyFont="1" applyFill="1" applyBorder="1" applyAlignment="1" applyProtection="1">
      <alignment horizontal="left" vertical="center" wrapText="1"/>
      <protection/>
    </xf>
    <xf numFmtId="1" fontId="14" fillId="41" borderId="52" xfId="54" applyNumberFormat="1" applyFont="1" applyFill="1" applyBorder="1" applyAlignment="1" applyProtection="1">
      <alignment horizontal="center" vertical="center"/>
      <protection/>
    </xf>
    <xf numFmtId="0" fontId="16" fillId="36" borderId="37" xfId="0" applyFont="1" applyFill="1" applyBorder="1" applyAlignment="1" applyProtection="1">
      <alignment horizontal="left" vertical="center"/>
      <protection/>
    </xf>
    <xf numFmtId="49" fontId="16" fillId="36" borderId="37" xfId="0" applyNumberFormat="1" applyFont="1" applyFill="1" applyBorder="1" applyAlignment="1" applyProtection="1">
      <alignment horizontal="left" vertical="center"/>
      <protection/>
    </xf>
    <xf numFmtId="0" fontId="16" fillId="36" borderId="105" xfId="0" applyFont="1" applyFill="1" applyBorder="1" applyAlignment="1" applyProtection="1">
      <alignment horizontal="left" vertical="center"/>
      <protection/>
    </xf>
    <xf numFmtId="1" fontId="19" fillId="36" borderId="105" xfId="54" applyNumberFormat="1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 applyProtection="1">
      <alignment horizontal="center" vertical="center"/>
      <protection/>
    </xf>
    <xf numFmtId="0" fontId="16" fillId="36" borderId="105" xfId="54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>
      <alignment horizontal="center" vertical="center"/>
      <protection/>
    </xf>
    <xf numFmtId="0" fontId="14" fillId="41" borderId="32" xfId="54" applyFont="1" applyFill="1" applyBorder="1" applyAlignment="1" applyProtection="1">
      <alignment horizontal="left" vertical="center" wrapText="1"/>
      <protection/>
    </xf>
    <xf numFmtId="1" fontId="14" fillId="41" borderId="32" xfId="54" applyNumberFormat="1" applyFont="1" applyFill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3" fillId="34" borderId="107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9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70" xfId="0" applyFon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70" xfId="0" applyNumberFormat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wrapText="1"/>
      <protection/>
    </xf>
    <xf numFmtId="3" fontId="0" fillId="0" borderId="21" xfId="0" applyNumberFormat="1" applyBorder="1" applyAlignment="1" applyProtection="1">
      <alignment/>
      <protection locked="0"/>
    </xf>
    <xf numFmtId="0" fontId="0" fillId="0" borderId="110" xfId="0" applyFont="1" applyBorder="1" applyAlignment="1" applyProtection="1">
      <alignment wrapText="1"/>
      <protection/>
    </xf>
    <xf numFmtId="0" fontId="0" fillId="0" borderId="110" xfId="0" applyBorder="1" applyAlignment="1" applyProtection="1">
      <alignment horizontal="center" wrapText="1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/>
      <protection/>
    </xf>
    <xf numFmtId="3" fontId="0" fillId="34" borderId="56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6" fillId="0" borderId="33" xfId="53" applyFont="1" applyBorder="1" applyAlignment="1" applyProtection="1">
      <alignment horizontal="center" vertical="center"/>
      <protection locked="0"/>
    </xf>
    <xf numFmtId="0" fontId="16" fillId="0" borderId="113" xfId="53" applyFont="1" applyBorder="1" applyAlignment="1" applyProtection="1">
      <alignment horizontal="center" vertical="center"/>
      <protection locked="0"/>
    </xf>
    <xf numFmtId="0" fontId="16" fillId="0" borderId="53" xfId="53" applyFont="1" applyBorder="1" applyAlignment="1" applyProtection="1">
      <alignment horizontal="center" vertical="center"/>
      <protection locked="0"/>
    </xf>
    <xf numFmtId="0" fontId="16" fillId="0" borderId="32" xfId="53" applyFont="1" applyBorder="1" applyAlignment="1" applyProtection="1">
      <alignment horizontal="center" vertical="center" wrapText="1" shrinkToFit="1"/>
      <protection/>
    </xf>
    <xf numFmtId="0" fontId="16" fillId="34" borderId="114" xfId="53" applyFont="1" applyFill="1" applyBorder="1" applyAlignment="1" applyProtection="1">
      <alignment horizontal="center" vertical="center"/>
      <protection/>
    </xf>
    <xf numFmtId="9" fontId="16" fillId="34" borderId="76" xfId="53" applyNumberFormat="1" applyFont="1" applyFill="1" applyBorder="1" applyAlignment="1" applyProtection="1">
      <alignment horizontal="center" vertical="center"/>
      <protection/>
    </xf>
    <xf numFmtId="9" fontId="16" fillId="34" borderId="115" xfId="53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 locked="0"/>
    </xf>
    <xf numFmtId="0" fontId="16" fillId="0" borderId="116" xfId="53" applyFont="1" applyBorder="1" applyAlignment="1" applyProtection="1">
      <alignment horizontal="center" vertical="center"/>
      <protection locked="0"/>
    </xf>
    <xf numFmtId="0" fontId="16" fillId="0" borderId="117" xfId="53" applyFont="1" applyBorder="1" applyAlignment="1" applyProtection="1">
      <alignment horizontal="center" vertical="center"/>
      <protection locked="0"/>
    </xf>
    <xf numFmtId="0" fontId="16" fillId="0" borderId="118" xfId="53" applyFont="1" applyBorder="1" applyAlignment="1" applyProtection="1">
      <alignment horizontal="center" vertical="center"/>
      <protection locked="0"/>
    </xf>
    <xf numFmtId="0" fontId="16" fillId="36" borderId="38" xfId="54" applyFont="1" applyFill="1" applyBorder="1" applyAlignment="1" applyProtection="1">
      <alignment horizontal="center" vertical="center"/>
      <protection/>
    </xf>
    <xf numFmtId="1" fontId="19" fillId="36" borderId="38" xfId="54" applyNumberFormat="1" applyFont="1" applyFill="1" applyBorder="1" applyAlignment="1" applyProtection="1">
      <alignment horizontal="center" vertical="center"/>
      <protection locked="0"/>
    </xf>
    <xf numFmtId="1" fontId="16" fillId="36" borderId="38" xfId="54" applyNumberFormat="1" applyFont="1" applyFill="1" applyBorder="1" applyAlignment="1" applyProtection="1">
      <alignment horizontal="center" vertical="center"/>
      <protection/>
    </xf>
    <xf numFmtId="0" fontId="16" fillId="36" borderId="38" xfId="54" applyFont="1" applyFill="1" applyBorder="1" applyAlignment="1" applyProtection="1">
      <alignment horizontal="center" vertical="center"/>
      <protection locked="0"/>
    </xf>
    <xf numFmtId="0" fontId="16" fillId="36" borderId="119" xfId="54" applyFont="1" applyFill="1" applyBorder="1" applyAlignment="1" applyProtection="1">
      <alignment horizontal="center" vertical="center"/>
      <protection locked="0"/>
    </xf>
    <xf numFmtId="1" fontId="14" fillId="41" borderId="33" xfId="54" applyNumberFormat="1" applyFont="1" applyFill="1" applyBorder="1" applyAlignment="1" applyProtection="1">
      <alignment horizontal="center" vertical="center"/>
      <protection/>
    </xf>
    <xf numFmtId="1" fontId="14" fillId="41" borderId="53" xfId="54" applyNumberFormat="1" applyFont="1" applyFill="1" applyBorder="1" applyAlignment="1" applyProtection="1">
      <alignment horizontal="center" vertical="center"/>
      <protection/>
    </xf>
    <xf numFmtId="0" fontId="12" fillId="0" borderId="37" xfId="54" applyFont="1" applyFill="1" applyBorder="1">
      <alignment/>
      <protection/>
    </xf>
    <xf numFmtId="0" fontId="12" fillId="0" borderId="37" xfId="54" applyFont="1" applyBorder="1">
      <alignment/>
      <protection/>
    </xf>
    <xf numFmtId="0" fontId="12" fillId="0" borderId="37" xfId="54" applyFont="1" applyFill="1" applyBorder="1" applyAlignment="1">
      <alignment horizontal="center"/>
      <protection/>
    </xf>
    <xf numFmtId="0" fontId="21" fillId="0" borderId="37" xfId="54" applyFont="1" applyFill="1" applyBorder="1" applyAlignment="1">
      <alignment horizontal="center" vertical="center"/>
      <protection/>
    </xf>
    <xf numFmtId="0" fontId="21" fillId="0" borderId="37" xfId="54" applyFont="1" applyBorder="1" applyAlignment="1">
      <alignment horizontal="center" vertical="center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textRotation="90" wrapText="1"/>
      <protection/>
    </xf>
    <xf numFmtId="0" fontId="20" fillId="36" borderId="73" xfId="54" applyFont="1" applyFill="1" applyBorder="1" applyAlignment="1" applyProtection="1">
      <alignment horizontal="center" vertical="center" wrapText="1"/>
      <protection/>
    </xf>
    <xf numFmtId="0" fontId="21" fillId="0" borderId="73" xfId="54" applyFont="1" applyBorder="1" applyAlignment="1">
      <alignment horizontal="center" vertical="center"/>
      <protection/>
    </xf>
    <xf numFmtId="0" fontId="12" fillId="0" borderId="73" xfId="54" applyFont="1" applyBorder="1">
      <alignment/>
      <protection/>
    </xf>
    <xf numFmtId="0" fontId="16" fillId="36" borderId="51" xfId="54" applyFont="1" applyFill="1" applyBorder="1" applyAlignment="1" applyProtection="1">
      <alignment horizontal="center" vertical="center"/>
      <protection/>
    </xf>
    <xf numFmtId="0" fontId="12" fillId="41" borderId="52" xfId="54" applyFont="1" applyFill="1" applyBorder="1">
      <alignment/>
      <protection/>
    </xf>
    <xf numFmtId="0" fontId="12" fillId="41" borderId="74" xfId="54" applyFont="1" applyFill="1" applyBorder="1">
      <alignment/>
      <protection/>
    </xf>
    <xf numFmtId="0" fontId="12" fillId="0" borderId="105" xfId="54" applyFont="1" applyFill="1" applyBorder="1">
      <alignment/>
      <protection/>
    </xf>
    <xf numFmtId="0" fontId="12" fillId="0" borderId="105" xfId="54" applyFont="1" applyBorder="1">
      <alignment/>
      <protection/>
    </xf>
    <xf numFmtId="0" fontId="12" fillId="0" borderId="120" xfId="54" applyFont="1" applyBorder="1">
      <alignment/>
      <protection/>
    </xf>
    <xf numFmtId="0" fontId="22" fillId="41" borderId="32" xfId="54" applyFont="1" applyFill="1" applyBorder="1" applyAlignment="1">
      <alignment horizontal="center" vertical="center"/>
      <protection/>
    </xf>
    <xf numFmtId="0" fontId="22" fillId="41" borderId="72" xfId="54" applyFont="1" applyFill="1" applyBorder="1" applyAlignment="1">
      <alignment horizontal="center" vertical="center"/>
      <protection/>
    </xf>
    <xf numFmtId="0" fontId="16" fillId="36" borderId="71" xfId="54" applyFont="1" applyFill="1" applyBorder="1" applyAlignment="1" applyProtection="1">
      <alignment horizontal="center" vertical="center"/>
      <protection/>
    </xf>
    <xf numFmtId="0" fontId="16" fillId="36" borderId="47" xfId="54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right"/>
      <protection locked="0"/>
    </xf>
    <xf numFmtId="3" fontId="18" fillId="38" borderId="12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Border="1" applyAlignment="1" applyProtection="1">
      <alignment horizontal="center" vertical="top"/>
      <protection/>
    </xf>
    <xf numFmtId="0" fontId="14" fillId="34" borderId="1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4" fillId="34" borderId="17" xfId="0" applyFont="1" applyFill="1" applyBorder="1" applyAlignment="1" applyProtection="1">
      <alignment horizontal="left" vertical="center" wrapText="1"/>
      <protection/>
    </xf>
    <xf numFmtId="49" fontId="17" fillId="0" borderId="61" xfId="0" applyNumberFormat="1" applyFont="1" applyBorder="1" applyAlignment="1" applyProtection="1">
      <alignment horizontal="left"/>
      <protection/>
    </xf>
    <xf numFmtId="49" fontId="17" fillId="0" borderId="122" xfId="0" applyNumberFormat="1" applyFont="1" applyBorder="1" applyAlignment="1" applyProtection="1">
      <alignment horizontal="left"/>
      <protection/>
    </xf>
    <xf numFmtId="49" fontId="17" fillId="0" borderId="92" xfId="0" applyNumberFormat="1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7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 wrapText="1"/>
    </xf>
    <xf numFmtId="0" fontId="18" fillId="38" borderId="17" xfId="0" applyFont="1" applyFill="1" applyBorder="1" applyAlignment="1" applyProtection="1">
      <alignment horizontal="left" vertical="center" wrapText="1"/>
      <protection/>
    </xf>
    <xf numFmtId="49" fontId="18" fillId="36" borderId="54" xfId="0" applyNumberFormat="1" applyFont="1" applyFill="1" applyBorder="1" applyAlignment="1" applyProtection="1">
      <alignment horizontal="left" vertical="top" wrapText="1"/>
      <protection/>
    </xf>
    <xf numFmtId="49" fontId="18" fillId="36" borderId="123" xfId="0" applyNumberFormat="1" applyFont="1" applyFill="1" applyBorder="1" applyAlignment="1" applyProtection="1">
      <alignment horizontal="left" vertical="top" wrapText="1"/>
      <protection/>
    </xf>
    <xf numFmtId="0" fontId="18" fillId="39" borderId="24" xfId="0" applyFont="1" applyFill="1" applyBorder="1" applyAlignment="1" applyProtection="1">
      <alignment horizontal="left" vertical="center"/>
      <protection/>
    </xf>
    <xf numFmtId="0" fontId="18" fillId="38" borderId="17" xfId="0" applyFont="1" applyFill="1" applyBorder="1" applyAlignment="1" applyProtection="1">
      <alignment horizontal="left" vertical="center"/>
      <protection/>
    </xf>
    <xf numFmtId="49" fontId="18" fillId="38" borderId="17" xfId="0" applyNumberFormat="1" applyFont="1" applyFill="1" applyBorder="1" applyAlignment="1" applyProtection="1">
      <alignment horizontal="left" vertical="center"/>
      <protection/>
    </xf>
    <xf numFmtId="49" fontId="16" fillId="0" borderId="124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65" fontId="14" fillId="0" borderId="125" xfId="0" applyNumberFormat="1" applyFont="1" applyBorder="1" applyAlignment="1">
      <alignment horizontal="center"/>
    </xf>
    <xf numFmtId="0" fontId="14" fillId="0" borderId="126" xfId="0" applyFont="1" applyBorder="1" applyAlignment="1" applyProtection="1">
      <alignment horizontal="center"/>
      <protection/>
    </xf>
    <xf numFmtId="0" fontId="14" fillId="0" borderId="127" xfId="0" applyFont="1" applyBorder="1" applyAlignment="1" applyProtection="1">
      <alignment horizontal="center"/>
      <protection/>
    </xf>
    <xf numFmtId="0" fontId="18" fillId="36" borderId="128" xfId="0" applyFont="1" applyFill="1" applyBorder="1" applyAlignment="1" applyProtection="1">
      <alignment horizontal="left" vertical="center" wrapText="1"/>
      <protection/>
    </xf>
    <xf numFmtId="0" fontId="18" fillId="36" borderId="129" xfId="0" applyFont="1" applyFill="1" applyBorder="1" applyAlignment="1" applyProtection="1">
      <alignment horizontal="left" vertical="center" wrapText="1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113" xfId="0" applyFont="1" applyBorder="1" applyAlignment="1" applyProtection="1">
      <alignment horizontal="left"/>
      <protection/>
    </xf>
    <xf numFmtId="0" fontId="14" fillId="40" borderId="38" xfId="0" applyFont="1" applyFill="1" applyBorder="1" applyAlignment="1" applyProtection="1">
      <alignment horizontal="left"/>
      <protection/>
    </xf>
    <xf numFmtId="0" fontId="14" fillId="40" borderId="113" xfId="0" applyFont="1" applyFill="1" applyBorder="1" applyAlignment="1" applyProtection="1">
      <alignment horizontal="left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30" xfId="0" applyFont="1" applyBorder="1" applyAlignment="1" applyProtection="1">
      <alignment horizontal="left"/>
      <protection/>
    </xf>
    <xf numFmtId="0" fontId="16" fillId="42" borderId="47" xfId="0" applyFont="1" applyFill="1" applyBorder="1" applyAlignment="1" applyProtection="1">
      <alignment horizontal="left"/>
      <protection/>
    </xf>
    <xf numFmtId="0" fontId="16" fillId="42" borderId="26" xfId="0" applyFont="1" applyFill="1" applyBorder="1" applyAlignment="1" applyProtection="1">
      <alignment horizontal="left"/>
      <protection/>
    </xf>
    <xf numFmtId="0" fontId="16" fillId="42" borderId="51" xfId="0" applyFont="1" applyFill="1" applyBorder="1" applyAlignment="1" applyProtection="1">
      <alignment horizontal="left"/>
      <protection/>
    </xf>
    <xf numFmtId="0" fontId="14" fillId="42" borderId="131" xfId="0" applyFont="1" applyFill="1" applyBorder="1" applyAlignment="1" applyProtection="1">
      <alignment horizontal="center"/>
      <protection/>
    </xf>
    <xf numFmtId="0" fontId="14" fillId="42" borderId="132" xfId="0" applyFont="1" applyFill="1" applyBorder="1" applyAlignment="1" applyProtection="1">
      <alignment horizontal="center"/>
      <protection/>
    </xf>
    <xf numFmtId="0" fontId="14" fillId="42" borderId="117" xfId="0" applyFont="1" applyFill="1" applyBorder="1" applyAlignment="1" applyProtection="1">
      <alignment horizontal="center"/>
      <protection/>
    </xf>
    <xf numFmtId="0" fontId="14" fillId="42" borderId="133" xfId="0" applyFont="1" applyFill="1" applyBorder="1" applyAlignment="1" applyProtection="1">
      <alignment horizontal="center"/>
      <protection/>
    </xf>
    <xf numFmtId="0" fontId="14" fillId="42" borderId="134" xfId="0" applyFont="1" applyFill="1" applyBorder="1" applyAlignment="1" applyProtection="1">
      <alignment horizontal="center"/>
      <protection/>
    </xf>
    <xf numFmtId="0" fontId="14" fillId="42" borderId="135" xfId="0" applyFont="1" applyFill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4" fillId="0" borderId="136" xfId="0" applyFont="1" applyBorder="1" applyAlignment="1" applyProtection="1">
      <alignment horizontal="left"/>
      <protection/>
    </xf>
    <xf numFmtId="0" fontId="17" fillId="0" borderId="137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33" xfId="0" applyFont="1" applyBorder="1" applyAlignment="1" applyProtection="1">
      <alignment horizontal="left" vertical="top"/>
      <protection/>
    </xf>
    <xf numFmtId="49" fontId="14" fillId="0" borderId="71" xfId="0" applyNumberFormat="1" applyFont="1" applyBorder="1" applyAlignment="1" applyProtection="1">
      <alignment horizontal="center" vertical="top"/>
      <protection/>
    </xf>
    <xf numFmtId="49" fontId="14" fillId="0" borderId="25" xfId="0" applyNumberFormat="1" applyFont="1" applyBorder="1" applyAlignment="1" applyProtection="1">
      <alignment horizontal="center" vertical="top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8" borderId="79" xfId="0" applyFont="1" applyFill="1" applyBorder="1" applyAlignment="1" applyProtection="1">
      <alignment horizontal="left" vertical="center"/>
      <protection/>
    </xf>
    <xf numFmtId="0" fontId="18" fillId="38" borderId="138" xfId="0" applyFont="1" applyFill="1" applyBorder="1" applyAlignment="1" applyProtection="1">
      <alignment horizontal="left" vertical="center"/>
      <protection/>
    </xf>
    <xf numFmtId="0" fontId="18" fillId="38" borderId="54" xfId="0" applyFont="1" applyFill="1" applyBorder="1" applyAlignment="1" applyProtection="1">
      <alignment horizontal="left" vertical="center"/>
      <protection/>
    </xf>
    <xf numFmtId="0" fontId="18" fillId="38" borderId="123" xfId="0" applyFont="1" applyFill="1" applyBorder="1" applyAlignment="1" applyProtection="1">
      <alignment horizontal="left" vertical="center"/>
      <protection/>
    </xf>
    <xf numFmtId="49" fontId="18" fillId="38" borderId="54" xfId="0" applyNumberFormat="1" applyFont="1" applyFill="1" applyBorder="1" applyAlignment="1" applyProtection="1">
      <alignment horizontal="left" vertical="center"/>
      <protection/>
    </xf>
    <xf numFmtId="49" fontId="18" fillId="38" borderId="123" xfId="0" applyNumberFormat="1" applyFont="1" applyFill="1" applyBorder="1" applyAlignment="1" applyProtection="1">
      <alignment horizontal="left" vertical="center"/>
      <protection/>
    </xf>
    <xf numFmtId="49" fontId="18" fillId="36" borderId="139" xfId="0" applyNumberFormat="1" applyFont="1" applyFill="1" applyBorder="1" applyAlignment="1" applyProtection="1">
      <alignment horizontal="left" vertical="center" wrapText="1"/>
      <protection/>
    </xf>
    <xf numFmtId="49" fontId="18" fillId="36" borderId="140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4" fillId="0" borderId="141" xfId="0" applyFont="1" applyBorder="1" applyAlignment="1" applyProtection="1">
      <alignment horizontal="left" vertical="top" wrapText="1"/>
      <protection/>
    </xf>
    <xf numFmtId="0" fontId="14" fillId="0" borderId="142" xfId="0" applyFont="1" applyBorder="1" applyAlignment="1" applyProtection="1">
      <alignment horizontal="left" vertical="top" wrapText="1"/>
      <protection/>
    </xf>
    <xf numFmtId="0" fontId="14" fillId="0" borderId="143" xfId="0" applyFont="1" applyBorder="1" applyAlignment="1" applyProtection="1">
      <alignment horizontal="left" vertical="top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top"/>
      <protection/>
    </xf>
    <xf numFmtId="0" fontId="14" fillId="0" borderId="0" xfId="0" applyFont="1" applyBorder="1" applyAlignment="1">
      <alignment horizontal="left" vertical="top" wrapText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44" xfId="0" applyFont="1" applyBorder="1" applyAlignment="1">
      <alignment horizontal="center" wrapText="1"/>
    </xf>
    <xf numFmtId="0" fontId="16" fillId="0" borderId="144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/>
    </xf>
    <xf numFmtId="0" fontId="14" fillId="36" borderId="106" xfId="0" applyFont="1" applyFill="1" applyBorder="1" applyAlignment="1" applyProtection="1">
      <alignment horizontal="left" vertical="top"/>
      <protection/>
    </xf>
    <xf numFmtId="0" fontId="14" fillId="36" borderId="141" xfId="0" applyFont="1" applyFill="1" applyBorder="1" applyAlignment="1" applyProtection="1">
      <alignment horizontal="left" vertical="top" wrapText="1"/>
      <protection/>
    </xf>
    <xf numFmtId="0" fontId="14" fillId="36" borderId="142" xfId="0" applyFont="1" applyFill="1" applyBorder="1" applyAlignment="1" applyProtection="1">
      <alignment horizontal="left" vertical="top" wrapText="1"/>
      <protection/>
    </xf>
    <xf numFmtId="0" fontId="14" fillId="36" borderId="143" xfId="0" applyFont="1" applyFill="1" applyBorder="1" applyAlignment="1" applyProtection="1">
      <alignment horizontal="left" vertical="top" wrapText="1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99" xfId="53" applyFont="1" applyBorder="1" applyAlignment="1" applyProtection="1">
      <alignment horizontal="center" vertical="center"/>
      <protection/>
    </xf>
    <xf numFmtId="0" fontId="14" fillId="0" borderId="60" xfId="53" applyFont="1" applyBorder="1" applyAlignment="1" applyProtection="1">
      <alignment horizontal="center" vertical="center"/>
      <protection/>
    </xf>
    <xf numFmtId="0" fontId="14" fillId="0" borderId="67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0" xfId="53" applyFont="1" applyBorder="1" applyAlignment="1" applyProtection="1">
      <alignment horizontal="center" wrapText="1"/>
      <protection locked="0"/>
    </xf>
    <xf numFmtId="0" fontId="8" fillId="0" borderId="144" xfId="53" applyFont="1" applyBorder="1" applyAlignment="1">
      <alignment horizontal="center" vertical="top" wrapText="1"/>
      <protection/>
    </xf>
    <xf numFmtId="0" fontId="5" fillId="0" borderId="0" xfId="53" applyFont="1" applyBorder="1" applyAlignment="1" applyProtection="1">
      <alignment horizontal="center" wrapText="1"/>
      <protection/>
    </xf>
    <xf numFmtId="0" fontId="14" fillId="0" borderId="90" xfId="53" applyFont="1" applyBorder="1" applyAlignment="1" applyProtection="1">
      <alignment horizontal="center" vertical="center"/>
      <protection/>
    </xf>
    <xf numFmtId="0" fontId="16" fillId="0" borderId="57" xfId="53" applyFont="1" applyBorder="1" applyAlignment="1" applyProtection="1">
      <alignment horizontal="left" vertical="top" wrapText="1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54" xfId="53" applyFont="1" applyBorder="1" applyAlignment="1" applyProtection="1">
      <alignment horizontal="left" vertical="center"/>
      <protection/>
    </xf>
    <xf numFmtId="0" fontId="16" fillId="34" borderId="145" xfId="53" applyFont="1" applyFill="1" applyBorder="1" applyAlignment="1" applyProtection="1">
      <alignment horizontal="center" vertical="center"/>
      <protection/>
    </xf>
    <xf numFmtId="0" fontId="16" fillId="0" borderId="14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79" xfId="53" applyFont="1" applyBorder="1" applyAlignment="1" applyProtection="1">
      <alignment horizontal="left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6" fillId="0" borderId="11" xfId="53" applyFont="1" applyBorder="1" applyAlignment="1" applyProtection="1">
      <alignment horizontal="left" vertical="top" wrapText="1"/>
      <protection/>
    </xf>
    <xf numFmtId="0" fontId="16" fillId="0" borderId="147" xfId="53" applyFont="1" applyBorder="1" applyAlignment="1" applyProtection="1">
      <alignment horizontal="left" vertical="top" wrapText="1"/>
      <protection/>
    </xf>
    <xf numFmtId="0" fontId="16" fillId="0" borderId="148" xfId="53" applyFont="1" applyBorder="1" applyAlignment="1" applyProtection="1">
      <alignment horizontal="left" vertical="top" wrapText="1"/>
      <protection/>
    </xf>
    <xf numFmtId="0" fontId="16" fillId="34" borderId="149" xfId="53" applyFont="1" applyFill="1" applyBorder="1" applyAlignment="1" applyProtection="1">
      <alignment horizontal="center" vertical="center"/>
      <protection/>
    </xf>
    <xf numFmtId="0" fontId="16" fillId="0" borderId="150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9" fontId="16" fillId="34" borderId="57" xfId="53" applyNumberFormat="1" applyFont="1" applyFill="1" applyBorder="1" applyAlignment="1" applyProtection="1">
      <alignment horizontal="center" vertical="center"/>
      <protection/>
    </xf>
    <xf numFmtId="0" fontId="16" fillId="0" borderId="147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34" borderId="153" xfId="53" applyFont="1" applyFill="1" applyBorder="1" applyAlignment="1" applyProtection="1">
      <alignment horizontal="center" vertical="center"/>
      <protection/>
    </xf>
    <xf numFmtId="0" fontId="16" fillId="0" borderId="154" xfId="0" applyFont="1" applyBorder="1" applyAlignment="1">
      <alignment horizontal="center" vertical="center"/>
    </xf>
    <xf numFmtId="0" fontId="16" fillId="0" borderId="155" xfId="0" applyFont="1" applyBorder="1" applyAlignment="1">
      <alignment horizontal="center" vertical="center"/>
    </xf>
    <xf numFmtId="0" fontId="16" fillId="0" borderId="10" xfId="53" applyFont="1" applyBorder="1" applyAlignment="1" applyProtection="1">
      <alignment horizontal="center"/>
      <protection locked="0"/>
    </xf>
    <xf numFmtId="0" fontId="14" fillId="0" borderId="0" xfId="53" applyFont="1" applyBorder="1" applyAlignment="1">
      <alignment horizontal="center" wrapText="1"/>
      <protection/>
    </xf>
    <xf numFmtId="0" fontId="16" fillId="0" borderId="144" xfId="53" applyFont="1" applyBorder="1" applyAlignment="1">
      <alignment horizontal="center" vertical="top" wrapText="1"/>
      <protection/>
    </xf>
    <xf numFmtId="0" fontId="14" fillId="0" borderId="0" xfId="53" applyFont="1" applyBorder="1" applyAlignment="1" applyProtection="1">
      <alignment horizontal="center" wrapText="1"/>
      <protection/>
    </xf>
    <xf numFmtId="0" fontId="16" fillId="0" borderId="47" xfId="53" applyFont="1" applyBorder="1" applyAlignment="1" applyProtection="1">
      <alignment horizontal="center" vertical="center"/>
      <protection/>
    </xf>
    <xf numFmtId="0" fontId="16" fillId="0" borderId="26" xfId="53" applyFont="1" applyBorder="1" applyAlignment="1" applyProtection="1">
      <alignment horizontal="center" vertical="center"/>
      <protection/>
    </xf>
    <xf numFmtId="0" fontId="16" fillId="0" borderId="156" xfId="53" applyFont="1" applyBorder="1" applyAlignment="1" applyProtection="1">
      <alignment horizontal="center" vertical="center"/>
      <protection/>
    </xf>
    <xf numFmtId="0" fontId="16" fillId="0" borderId="157" xfId="53" applyFont="1" applyBorder="1" applyAlignment="1" applyProtection="1">
      <alignment horizontal="center" vertical="center"/>
      <protection/>
    </xf>
    <xf numFmtId="0" fontId="16" fillId="0" borderId="78" xfId="53" applyFont="1" applyBorder="1" applyAlignment="1" applyProtection="1">
      <alignment horizontal="left" vertical="top" wrapText="1"/>
      <protection/>
    </xf>
    <xf numFmtId="0" fontId="16" fillId="0" borderId="158" xfId="53" applyFont="1" applyBorder="1" applyAlignment="1" applyProtection="1">
      <alignment horizontal="left" vertical="top" wrapText="1"/>
      <protection/>
    </xf>
    <xf numFmtId="0" fontId="16" fillId="0" borderId="159" xfId="53" applyFont="1" applyBorder="1" applyAlignment="1" applyProtection="1">
      <alignment horizontal="left" vertical="top" wrapText="1"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0" fontId="16" fillId="0" borderId="117" xfId="53" applyFont="1" applyBorder="1" applyAlignment="1" applyProtection="1">
      <alignment horizontal="left" vertical="top" wrapText="1"/>
      <protection/>
    </xf>
    <xf numFmtId="0" fontId="16" fillId="0" borderId="160" xfId="53" applyFont="1" applyBorder="1" applyAlignment="1" applyProtection="1">
      <alignment horizontal="left" vertical="top" wrapText="1"/>
      <protection/>
    </xf>
    <xf numFmtId="0" fontId="16" fillId="0" borderId="27" xfId="53" applyFont="1" applyBorder="1" applyAlignment="1" applyProtection="1">
      <alignment horizontal="left" vertical="top" wrapText="1"/>
      <protection/>
    </xf>
    <xf numFmtId="0" fontId="16" fillId="0" borderId="28" xfId="53" applyFont="1" applyBorder="1" applyAlignment="1" applyProtection="1">
      <alignment horizontal="left" vertical="top" wrapText="1"/>
      <protection/>
    </xf>
    <xf numFmtId="0" fontId="16" fillId="0" borderId="119" xfId="53" applyFont="1" applyBorder="1" applyAlignment="1" applyProtection="1">
      <alignment horizontal="left" vertical="top" wrapText="1"/>
      <protection/>
    </xf>
    <xf numFmtId="0" fontId="16" fillId="0" borderId="161" xfId="53" applyFont="1" applyBorder="1" applyAlignment="1" applyProtection="1">
      <alignment horizontal="left" vertical="top" wrapText="1"/>
      <protection/>
    </xf>
    <xf numFmtId="0" fontId="16" fillId="0" borderId="3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/>
    </xf>
    <xf numFmtId="0" fontId="16" fillId="0" borderId="53" xfId="53" applyFont="1" applyBorder="1" applyAlignment="1" applyProtection="1">
      <alignment horizontal="left" vertical="top" wrapText="1"/>
      <protection/>
    </xf>
    <xf numFmtId="0" fontId="16" fillId="0" borderId="162" xfId="53" applyFont="1" applyBorder="1" applyAlignment="1" applyProtection="1">
      <alignment horizontal="left" vertical="top" wrapText="1"/>
      <protection/>
    </xf>
    <xf numFmtId="0" fontId="16" fillId="0" borderId="53" xfId="53" applyFont="1" applyBorder="1" applyAlignment="1" applyProtection="1">
      <alignment horizontal="center" vertical="center"/>
      <protection/>
    </xf>
    <xf numFmtId="0" fontId="16" fillId="0" borderId="162" xfId="53" applyFont="1" applyBorder="1" applyAlignment="1" applyProtection="1">
      <alignment horizontal="center" vertical="center"/>
      <protection/>
    </xf>
    <xf numFmtId="0" fontId="16" fillId="0" borderId="131" xfId="53" applyFont="1" applyBorder="1" applyAlignment="1" applyProtection="1">
      <alignment horizontal="left" vertical="top"/>
      <protection/>
    </xf>
    <xf numFmtId="0" fontId="16" fillId="0" borderId="163" xfId="53" applyFont="1" applyBorder="1" applyAlignment="1" applyProtection="1">
      <alignment horizontal="left" vertical="top"/>
      <protection/>
    </xf>
    <xf numFmtId="0" fontId="16" fillId="0" borderId="38" xfId="53" applyFont="1" applyBorder="1" applyAlignment="1" applyProtection="1">
      <alignment horizontal="left" vertical="top" wrapText="1"/>
      <protection/>
    </xf>
    <xf numFmtId="0" fontId="16" fillId="0" borderId="36" xfId="53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16" fillId="0" borderId="28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16" fillId="36" borderId="47" xfId="54" applyFont="1" applyFill="1" applyBorder="1" applyAlignment="1" applyProtection="1">
      <alignment horizontal="center" vertical="center" wrapText="1"/>
      <protection/>
    </xf>
    <xf numFmtId="0" fontId="16" fillId="36" borderId="26" xfId="54" applyFont="1" applyFill="1" applyBorder="1" applyAlignment="1" applyProtection="1">
      <alignment horizontal="center" vertical="center" wrapText="1"/>
      <protection/>
    </xf>
    <xf numFmtId="0" fontId="16" fillId="36" borderId="32" xfId="54" applyFont="1" applyFill="1" applyBorder="1" applyAlignment="1" applyProtection="1">
      <alignment horizontal="center" vertical="center" wrapText="1"/>
      <protection/>
    </xf>
    <xf numFmtId="0" fontId="16" fillId="36" borderId="37" xfId="54" applyFont="1" applyFill="1" applyBorder="1" applyAlignment="1" applyProtection="1">
      <alignment horizontal="center" vertical="center" wrapText="1"/>
      <protection/>
    </xf>
    <xf numFmtId="0" fontId="13" fillId="36" borderId="105" xfId="54" applyFont="1" applyFill="1" applyBorder="1" applyAlignment="1" applyProtection="1">
      <alignment horizontal="center" vertical="center" wrapText="1"/>
      <protection/>
    </xf>
    <xf numFmtId="0" fontId="13" fillId="36" borderId="41" xfId="54" applyFont="1" applyFill="1" applyBorder="1" applyAlignment="1" applyProtection="1">
      <alignment horizontal="center" vertical="center" wrapText="1"/>
      <protection/>
    </xf>
    <xf numFmtId="0" fontId="20" fillId="36" borderId="164" xfId="54" applyFont="1" applyFill="1" applyBorder="1" applyAlignment="1" applyProtection="1">
      <alignment horizontal="center" vertical="center" wrapText="1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33" xfId="54" applyFont="1" applyFill="1" applyBorder="1" applyAlignment="1" applyProtection="1">
      <alignment horizontal="center" vertical="center" wrapText="1"/>
      <protection/>
    </xf>
    <xf numFmtId="0" fontId="20" fillId="36" borderId="31" xfId="54" applyFont="1" applyFill="1" applyBorder="1" applyAlignment="1" applyProtection="1">
      <alignment horizontal="center" vertical="center" wrapText="1"/>
      <protection/>
    </xf>
    <xf numFmtId="0" fontId="20" fillId="36" borderId="130" xfId="54" applyFont="1" applyFill="1" applyBorder="1" applyAlignment="1" applyProtection="1">
      <alignment horizontal="center" vertical="center" wrapText="1"/>
      <protection/>
    </xf>
    <xf numFmtId="0" fontId="20" fillId="36" borderId="165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0" fillId="0" borderId="144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09" xfId="0" applyFont="1" applyBorder="1" applyAlignment="1" applyProtection="1">
      <alignment horizontal="center" vertical="top" wrapText="1"/>
      <protection/>
    </xf>
    <xf numFmtId="0" fontId="3" fillId="0" borderId="166" xfId="0" applyFont="1" applyBorder="1" applyAlignment="1" applyProtection="1">
      <alignment horizontal="center" vertical="center" wrapText="1"/>
      <protection/>
    </xf>
    <xf numFmtId="0" fontId="3" fillId="0" borderId="16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2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66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66" xfId="0" applyFont="1" applyBorder="1" applyAlignment="1" applyProtection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Обычный_ШАБЛОН ф 9 (последний вариан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zoomScaleSheetLayoutView="75" zoomScalePageLayoutView="0" workbookViewId="0" topLeftCell="A10">
      <selection activeCell="O24" sqref="O24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43" t="s">
        <v>219</v>
      </c>
      <c r="D1" s="344"/>
      <c r="E1" s="344"/>
    </row>
    <row r="2" spans="2:6" ht="12.75" customHeight="1">
      <c r="B2" s="345" t="s">
        <v>0</v>
      </c>
      <c r="C2" s="345"/>
      <c r="D2" s="345"/>
      <c r="E2" s="345"/>
      <c r="F2" s="345"/>
    </row>
    <row r="3" spans="2:6" ht="17.25" customHeight="1">
      <c r="B3" s="346" t="s">
        <v>1</v>
      </c>
      <c r="C3" s="346"/>
      <c r="D3" s="2"/>
      <c r="E3" s="3"/>
      <c r="F3" s="3"/>
    </row>
    <row r="4" spans="1:8" ht="12.75" customHeight="1">
      <c r="A4" t="s">
        <v>2</v>
      </c>
      <c r="B4" s="347" t="s">
        <v>151</v>
      </c>
      <c r="C4" s="347"/>
      <c r="D4" s="347"/>
      <c r="E4" s="347"/>
      <c r="F4" s="347"/>
      <c r="G4" s="347"/>
      <c r="H4" s="347"/>
    </row>
    <row r="5" spans="2:8" ht="37.5" customHeight="1">
      <c r="B5" s="347"/>
      <c r="C5" s="347"/>
      <c r="D5" s="347"/>
      <c r="E5" s="347"/>
      <c r="F5" s="347"/>
      <c r="G5" s="347"/>
      <c r="H5" s="347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42278</v>
      </c>
      <c r="F7" s="8" t="s">
        <v>5</v>
      </c>
      <c r="G7" s="341">
        <v>42369</v>
      </c>
      <c r="H7" s="9"/>
    </row>
    <row r="8" spans="2:8" ht="15.75">
      <c r="B8" s="5"/>
      <c r="C8" s="5"/>
      <c r="D8" s="5"/>
      <c r="G8" s="9"/>
      <c r="H8" s="9"/>
    </row>
    <row r="9" spans="2:8" ht="30.75" customHeight="1">
      <c r="B9" s="10"/>
      <c r="C9" s="352" t="s">
        <v>194</v>
      </c>
      <c r="D9" s="352"/>
      <c r="E9" s="352"/>
      <c r="F9" s="352"/>
      <c r="G9" s="352"/>
      <c r="H9" s="11"/>
    </row>
    <row r="10" spans="2:8" ht="12.75" customHeight="1" thickBot="1">
      <c r="B10" s="10"/>
      <c r="C10" s="11"/>
      <c r="D10" s="11"/>
      <c r="E10" s="11"/>
      <c r="F10" s="11"/>
      <c r="G10" s="11"/>
      <c r="H10" s="11"/>
    </row>
    <row r="11" spans="2:8" ht="12.75" customHeight="1" thickBot="1">
      <c r="B11" s="12"/>
      <c r="C11" s="358"/>
      <c r="D11" s="359"/>
      <c r="E11" s="13" t="s">
        <v>6</v>
      </c>
      <c r="F11" s="13" t="s">
        <v>7</v>
      </c>
      <c r="G11" s="14" t="s">
        <v>8</v>
      </c>
      <c r="H11" s="15" t="s">
        <v>9</v>
      </c>
    </row>
    <row r="12" spans="2:8" ht="12.75">
      <c r="B12" s="60" t="s">
        <v>10</v>
      </c>
      <c r="C12" s="357" t="s">
        <v>11</v>
      </c>
      <c r="D12" s="357"/>
      <c r="E12" s="61">
        <v>1</v>
      </c>
      <c r="F12" s="61">
        <v>2</v>
      </c>
      <c r="G12" s="61">
        <v>3</v>
      </c>
      <c r="H12" s="62">
        <v>4</v>
      </c>
    </row>
    <row r="13" spans="2:8" ht="15">
      <c r="B13" s="63" t="s">
        <v>12</v>
      </c>
      <c r="C13" s="348" t="s">
        <v>13</v>
      </c>
      <c r="D13" s="348"/>
      <c r="E13" s="64">
        <v>41</v>
      </c>
      <c r="F13" s="64">
        <v>109</v>
      </c>
      <c r="G13" s="64">
        <v>157</v>
      </c>
      <c r="H13" s="65">
        <f aca="true" t="shared" si="0" ref="H13:H18">SUM(E13:G13)</f>
        <v>307</v>
      </c>
    </row>
    <row r="14" spans="2:8" ht="15">
      <c r="B14" s="63" t="s">
        <v>14</v>
      </c>
      <c r="C14" s="348" t="s">
        <v>150</v>
      </c>
      <c r="D14" s="348"/>
      <c r="E14" s="64">
        <v>9</v>
      </c>
      <c r="F14" s="64">
        <v>15</v>
      </c>
      <c r="G14" s="64">
        <v>48</v>
      </c>
      <c r="H14" s="66">
        <f t="shared" si="0"/>
        <v>72</v>
      </c>
    </row>
    <row r="15" spans="2:8" ht="15">
      <c r="B15" s="63" t="s">
        <v>15</v>
      </c>
      <c r="C15" s="348" t="s">
        <v>16</v>
      </c>
      <c r="D15" s="348"/>
      <c r="E15" s="64">
        <v>3</v>
      </c>
      <c r="F15" s="64">
        <v>4</v>
      </c>
      <c r="G15" s="67">
        <v>11</v>
      </c>
      <c r="H15" s="66">
        <f t="shared" si="0"/>
        <v>18</v>
      </c>
    </row>
    <row r="16" spans="2:8" ht="15">
      <c r="B16" s="63" t="s">
        <v>17</v>
      </c>
      <c r="C16" s="59" t="s">
        <v>123</v>
      </c>
      <c r="D16" s="59"/>
      <c r="E16" s="64">
        <v>1</v>
      </c>
      <c r="F16" s="64">
        <v>11</v>
      </c>
      <c r="G16" s="67">
        <v>9</v>
      </c>
      <c r="H16" s="66">
        <f t="shared" si="0"/>
        <v>21</v>
      </c>
    </row>
    <row r="17" spans="2:8" ht="15">
      <c r="B17" s="63" t="s">
        <v>19</v>
      </c>
      <c r="C17" s="348" t="s">
        <v>18</v>
      </c>
      <c r="D17" s="348"/>
      <c r="E17" s="64">
        <v>17</v>
      </c>
      <c r="F17" s="64">
        <v>66</v>
      </c>
      <c r="G17" s="64">
        <v>55</v>
      </c>
      <c r="H17" s="66">
        <f t="shared" si="0"/>
        <v>138</v>
      </c>
    </row>
    <row r="18" spans="2:8" ht="15">
      <c r="B18" s="350" t="s">
        <v>20</v>
      </c>
      <c r="C18" s="348" t="s">
        <v>152</v>
      </c>
      <c r="D18" s="348"/>
      <c r="E18" s="64">
        <v>12</v>
      </c>
      <c r="F18" s="64">
        <v>24</v>
      </c>
      <c r="G18" s="64">
        <v>43</v>
      </c>
      <c r="H18" s="66">
        <f t="shared" si="0"/>
        <v>79</v>
      </c>
    </row>
    <row r="19" spans="2:8" ht="15">
      <c r="B19" s="350"/>
      <c r="C19" s="351" t="s">
        <v>154</v>
      </c>
      <c r="D19" s="351"/>
      <c r="E19" s="69">
        <f>IF((E17+E18)=0,0,E18/(E17+E18))</f>
        <v>0.41379310344827586</v>
      </c>
      <c r="F19" s="69">
        <f>IF((F17+F18)=0,0,F18/(F17+F18))</f>
        <v>0.26666666666666666</v>
      </c>
      <c r="G19" s="69">
        <f>IF((G17+G18)=0,0,G18/(G17+G18))</f>
        <v>0.4387755102040816</v>
      </c>
      <c r="H19" s="70">
        <f>IF((H17+H18)=0,0,H18/(H17+H18))</f>
        <v>0.3640552995391705</v>
      </c>
    </row>
    <row r="20" spans="2:8" ht="30" customHeight="1">
      <c r="B20" s="68" t="s">
        <v>95</v>
      </c>
      <c r="C20" s="349" t="s">
        <v>153</v>
      </c>
      <c r="D20" s="349"/>
      <c r="E20" s="71">
        <v>15</v>
      </c>
      <c r="F20" s="71">
        <v>42</v>
      </c>
      <c r="G20" s="71">
        <v>69</v>
      </c>
      <c r="H20" s="66">
        <f>E20+F20+G20</f>
        <v>126</v>
      </c>
    </row>
    <row r="21" spans="2:8" ht="15">
      <c r="B21" s="350" t="s">
        <v>96</v>
      </c>
      <c r="C21" s="348" t="s">
        <v>21</v>
      </c>
      <c r="D21" s="348"/>
      <c r="E21" s="64">
        <v>13</v>
      </c>
      <c r="F21" s="64">
        <v>35</v>
      </c>
      <c r="G21" s="64">
        <v>50</v>
      </c>
      <c r="H21" s="66">
        <f>E21+F21+G21</f>
        <v>98</v>
      </c>
    </row>
    <row r="22" spans="2:8" ht="30" customHeight="1">
      <c r="B22" s="350"/>
      <c r="C22" s="353" t="s">
        <v>154</v>
      </c>
      <c r="D22" s="353"/>
      <c r="E22" s="69">
        <f>IF((E13-E14)=0,0,E21/(E13-E14))</f>
        <v>0.40625</v>
      </c>
      <c r="F22" s="69">
        <f>IF((F13-F14)=0,0,F21/(F13-F14))</f>
        <v>0.3723404255319149</v>
      </c>
      <c r="G22" s="69">
        <f>IF((G13-G14)=0,0,G21/(G13-G14))</f>
        <v>0.45871559633027525</v>
      </c>
      <c r="H22" s="70">
        <f>IF((H13-H14)=0,0,H21/(H13-H14))</f>
        <v>0.41702127659574467</v>
      </c>
    </row>
    <row r="23" spans="2:8" ht="30" customHeight="1">
      <c r="B23" s="63" t="s">
        <v>155</v>
      </c>
      <c r="C23" s="348" t="s">
        <v>23</v>
      </c>
      <c r="D23" s="348"/>
      <c r="E23" s="72">
        <f>SUM(E25:E30)</f>
        <v>43</v>
      </c>
      <c r="F23" s="72">
        <f>SUM(F25:F30)</f>
        <v>115</v>
      </c>
      <c r="G23" s="72">
        <f>SUM(G25:G30)</f>
        <v>154</v>
      </c>
      <c r="H23" s="66">
        <f>E23+F23+G23</f>
        <v>312</v>
      </c>
    </row>
    <row r="24" spans="2:8" ht="15">
      <c r="B24" s="354" t="s">
        <v>24</v>
      </c>
      <c r="C24" s="355"/>
      <c r="D24" s="355"/>
      <c r="E24" s="355"/>
      <c r="F24" s="355"/>
      <c r="G24" s="355"/>
      <c r="H24" s="356"/>
    </row>
    <row r="25" spans="2:8" ht="15" customHeight="1">
      <c r="B25" s="75" t="s">
        <v>161</v>
      </c>
      <c r="C25" s="365" t="s">
        <v>156</v>
      </c>
      <c r="D25" s="365"/>
      <c r="E25" s="77">
        <v>15</v>
      </c>
      <c r="F25" s="77">
        <v>42</v>
      </c>
      <c r="G25" s="77">
        <v>65</v>
      </c>
      <c r="H25" s="65">
        <f aca="true" t="shared" si="1" ref="H25:H30">E25+F25+G25</f>
        <v>122</v>
      </c>
    </row>
    <row r="26" spans="2:8" ht="15">
      <c r="B26" s="75" t="s">
        <v>162</v>
      </c>
      <c r="C26" s="366" t="s">
        <v>157</v>
      </c>
      <c r="D26" s="366"/>
      <c r="E26" s="77"/>
      <c r="F26" s="77">
        <v>1</v>
      </c>
      <c r="G26" s="77"/>
      <c r="H26" s="66">
        <f t="shared" si="1"/>
        <v>1</v>
      </c>
    </row>
    <row r="27" spans="2:8" ht="15">
      <c r="B27" s="75" t="s">
        <v>163</v>
      </c>
      <c r="C27" s="366" t="s">
        <v>158</v>
      </c>
      <c r="D27" s="366"/>
      <c r="E27" s="77">
        <v>7</v>
      </c>
      <c r="F27" s="77">
        <v>16</v>
      </c>
      <c r="G27" s="77">
        <v>6</v>
      </c>
      <c r="H27" s="66">
        <f t="shared" si="1"/>
        <v>29</v>
      </c>
    </row>
    <row r="28" spans="2:8" ht="73.5" customHeight="1">
      <c r="B28" s="75" t="s">
        <v>164</v>
      </c>
      <c r="C28" s="362" t="s">
        <v>202</v>
      </c>
      <c r="D28" s="363"/>
      <c r="E28" s="78">
        <v>3</v>
      </c>
      <c r="F28" s="78">
        <v>9</v>
      </c>
      <c r="G28" s="78">
        <v>9</v>
      </c>
      <c r="H28" s="73">
        <f t="shared" si="1"/>
        <v>21</v>
      </c>
    </row>
    <row r="29" spans="2:8" ht="26.25" customHeight="1">
      <c r="B29" s="75" t="s">
        <v>165</v>
      </c>
      <c r="C29" s="361" t="s">
        <v>160</v>
      </c>
      <c r="D29" s="361"/>
      <c r="E29" s="77">
        <v>1</v>
      </c>
      <c r="F29" s="77">
        <v>3</v>
      </c>
      <c r="G29" s="77">
        <v>2</v>
      </c>
      <c r="H29" s="73">
        <f t="shared" si="1"/>
        <v>6</v>
      </c>
    </row>
    <row r="30" spans="2:8" ht="28.5" customHeight="1" thickBot="1">
      <c r="B30" s="76" t="s">
        <v>166</v>
      </c>
      <c r="C30" s="364" t="s">
        <v>25</v>
      </c>
      <c r="D30" s="364"/>
      <c r="E30" s="79">
        <v>17</v>
      </c>
      <c r="F30" s="79">
        <v>44</v>
      </c>
      <c r="G30" s="79">
        <v>72</v>
      </c>
      <c r="H30" s="74">
        <f t="shared" si="1"/>
        <v>133</v>
      </c>
    </row>
    <row r="31" spans="2:8" ht="30.75" customHeight="1" thickTop="1">
      <c r="B31" s="10"/>
      <c r="C31" s="11"/>
      <c r="D31" s="11"/>
      <c r="E31" s="11"/>
      <c r="F31" s="342"/>
      <c r="G31" s="11"/>
      <c r="H31" s="11"/>
    </row>
    <row r="32" spans="2:8" ht="13.5" customHeight="1">
      <c r="B32" s="10"/>
      <c r="C32" s="11"/>
      <c r="D32" s="11"/>
      <c r="E32" s="11"/>
      <c r="F32" s="11"/>
      <c r="G32" s="11"/>
      <c r="H32" s="11"/>
    </row>
    <row r="33" ht="13.5" customHeight="1"/>
    <row r="34" ht="12.75">
      <c r="B34" s="16"/>
    </row>
    <row r="35" spans="2:7" ht="12.75">
      <c r="B35" s="17"/>
      <c r="C35" s="360"/>
      <c r="D35" s="360"/>
      <c r="E35" s="360"/>
      <c r="F35" s="360"/>
      <c r="G35" s="360"/>
    </row>
    <row r="36" spans="2:7" ht="12.75">
      <c r="B36" s="17"/>
      <c r="C36" s="360"/>
      <c r="D36" s="360"/>
      <c r="E36" s="360"/>
      <c r="F36" s="360"/>
      <c r="G36" s="360"/>
    </row>
    <row r="37" ht="26.25" customHeight="1"/>
    <row r="39" ht="25.5" customHeight="1"/>
    <row r="40" ht="12.75" customHeight="1"/>
  </sheetData>
  <sheetProtection selectLockedCells="1"/>
  <mergeCells count="28"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  <mergeCell ref="B21:B22"/>
    <mergeCell ref="C21:D21"/>
    <mergeCell ref="C22:D22"/>
    <mergeCell ref="C23:D23"/>
    <mergeCell ref="B24:H24"/>
    <mergeCell ref="C13:D13"/>
    <mergeCell ref="C14:D14"/>
    <mergeCell ref="C15:D15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70" zoomScaleNormal="70" zoomScaleSheetLayoutView="75" zoomScalePageLayoutView="0" workbookViewId="0" topLeftCell="A1">
      <selection activeCell="U32" sqref="U32"/>
    </sheetView>
  </sheetViews>
  <sheetFormatPr defaultColWidth="9.140625" defaultRowHeight="12.75"/>
  <cols>
    <col min="1" max="1" width="0.85546875" style="0" customWidth="1"/>
    <col min="2" max="2" width="9.57421875" style="18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2:17" ht="24" customHeight="1" thickBot="1">
      <c r="B1" s="120"/>
      <c r="C1" s="121"/>
      <c r="D1" s="367" t="s">
        <v>219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2:18" ht="18" customHeight="1">
      <c r="B2" s="368" t="s">
        <v>27</v>
      </c>
      <c r="C2" s="368"/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9"/>
    </row>
    <row r="3" spans="2:17" ht="31.5" customHeight="1" thickBot="1">
      <c r="B3" s="120"/>
      <c r="C3" s="370" t="s">
        <v>29</v>
      </c>
      <c r="D3" s="370"/>
      <c r="E3" s="370"/>
      <c r="F3" s="122" t="s">
        <v>30</v>
      </c>
      <c r="G3" s="122"/>
      <c r="H3" s="371">
        <f>'1.Жалобы'!E7</f>
        <v>42278</v>
      </c>
      <c r="I3" s="371"/>
      <c r="J3" s="371"/>
      <c r="K3" s="122" t="s">
        <v>5</v>
      </c>
      <c r="L3" s="371">
        <f>'1.Жалобы'!G7</f>
        <v>42369</v>
      </c>
      <c r="M3" s="371"/>
      <c r="N3" s="371"/>
      <c r="O3" s="121"/>
      <c r="P3" s="121"/>
      <c r="Q3" s="121"/>
    </row>
    <row r="4" ht="13.5" thickBot="1"/>
    <row r="5" spans="2:18" ht="15" customHeight="1" thickBot="1">
      <c r="B5" s="383"/>
      <c r="C5" s="386"/>
      <c r="D5" s="387"/>
      <c r="E5" s="392" t="s">
        <v>200</v>
      </c>
      <c r="F5" s="376" t="s">
        <v>31</v>
      </c>
      <c r="G5" s="376"/>
      <c r="H5" s="376"/>
      <c r="I5" s="376"/>
      <c r="J5" s="376"/>
      <c r="K5" s="376"/>
      <c r="L5" s="376"/>
      <c r="M5" s="376"/>
      <c r="N5" s="376"/>
      <c r="O5" s="376" t="s">
        <v>32</v>
      </c>
      <c r="P5" s="376"/>
      <c r="Q5" s="376"/>
      <c r="R5" s="399" t="s">
        <v>33</v>
      </c>
    </row>
    <row r="6" spans="2:18" ht="15" thickBot="1">
      <c r="B6" s="384"/>
      <c r="C6" s="388"/>
      <c r="D6" s="389"/>
      <c r="E6" s="392"/>
      <c r="F6" s="376" t="s">
        <v>34</v>
      </c>
      <c r="G6" s="376"/>
      <c r="H6" s="376"/>
      <c r="I6" s="376" t="s">
        <v>201</v>
      </c>
      <c r="J6" s="376"/>
      <c r="K6" s="376"/>
      <c r="L6" s="376" t="s">
        <v>22</v>
      </c>
      <c r="M6" s="376"/>
      <c r="N6" s="376"/>
      <c r="O6" s="376"/>
      <c r="P6" s="376"/>
      <c r="Q6" s="376"/>
      <c r="R6" s="399"/>
    </row>
    <row r="7" spans="2:18" ht="12.75" customHeight="1" thickBot="1">
      <c r="B7" s="385"/>
      <c r="C7" s="390"/>
      <c r="D7" s="391"/>
      <c r="E7" s="127" t="s">
        <v>6</v>
      </c>
      <c r="F7" s="125" t="s">
        <v>6</v>
      </c>
      <c r="G7" s="125" t="s">
        <v>7</v>
      </c>
      <c r="H7" s="125" t="s">
        <v>8</v>
      </c>
      <c r="I7" s="125" t="s">
        <v>6</v>
      </c>
      <c r="J7" s="125" t="s">
        <v>7</v>
      </c>
      <c r="K7" s="125" t="s">
        <v>8</v>
      </c>
      <c r="L7" s="125" t="s">
        <v>6</v>
      </c>
      <c r="M7" s="125" t="s">
        <v>7</v>
      </c>
      <c r="N7" s="125" t="s">
        <v>8</v>
      </c>
      <c r="O7" s="125" t="s">
        <v>6</v>
      </c>
      <c r="P7" s="125" t="s">
        <v>7</v>
      </c>
      <c r="Q7" s="125" t="s">
        <v>8</v>
      </c>
      <c r="R7" s="399"/>
    </row>
    <row r="8" spans="2:18" ht="15" thickBot="1">
      <c r="B8" s="85" t="s">
        <v>10</v>
      </c>
      <c r="C8" s="372" t="s">
        <v>11</v>
      </c>
      <c r="D8" s="373"/>
      <c r="E8" s="127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6">
        <v>14</v>
      </c>
    </row>
    <row r="9" spans="2:18" ht="15.75" thickBot="1">
      <c r="B9" s="80">
        <v>1</v>
      </c>
      <c r="C9" s="381" t="s">
        <v>167</v>
      </c>
      <c r="D9" s="382"/>
      <c r="E9" s="86"/>
      <c r="F9" s="87"/>
      <c r="G9" s="88"/>
      <c r="H9" s="88"/>
      <c r="I9" s="88">
        <v>12</v>
      </c>
      <c r="J9" s="88">
        <v>12</v>
      </c>
      <c r="K9" s="89">
        <v>42</v>
      </c>
      <c r="L9" s="123">
        <f aca="true" t="shared" si="0" ref="L9:N13">F9+I9</f>
        <v>12</v>
      </c>
      <c r="M9" s="124">
        <f t="shared" si="0"/>
        <v>12</v>
      </c>
      <c r="N9" s="123">
        <f t="shared" si="0"/>
        <v>42</v>
      </c>
      <c r="O9" s="123">
        <f>E9+F9+I9</f>
        <v>12</v>
      </c>
      <c r="P9" s="123">
        <f aca="true" t="shared" si="1" ref="P9:Q13">G9+J9</f>
        <v>12</v>
      </c>
      <c r="Q9" s="123">
        <f t="shared" si="1"/>
        <v>42</v>
      </c>
      <c r="R9" s="123">
        <f>O9+P9+Q9</f>
        <v>66</v>
      </c>
    </row>
    <row r="10" spans="2:18" ht="15.75" thickBot="1">
      <c r="B10" s="81" t="s">
        <v>14</v>
      </c>
      <c r="C10" s="377" t="s">
        <v>21</v>
      </c>
      <c r="D10" s="378"/>
      <c r="E10" s="91"/>
      <c r="F10" s="92"/>
      <c r="G10" s="93"/>
      <c r="H10" s="93"/>
      <c r="I10" s="93">
        <v>6</v>
      </c>
      <c r="J10" s="93">
        <v>5</v>
      </c>
      <c r="K10" s="94">
        <v>23</v>
      </c>
      <c r="L10" s="123">
        <f t="shared" si="0"/>
        <v>6</v>
      </c>
      <c r="M10" s="124">
        <f t="shared" si="0"/>
        <v>5</v>
      </c>
      <c r="N10" s="123">
        <f t="shared" si="0"/>
        <v>23</v>
      </c>
      <c r="O10" s="123">
        <f>E10+F10+I10</f>
        <v>6</v>
      </c>
      <c r="P10" s="123">
        <f t="shared" si="1"/>
        <v>5</v>
      </c>
      <c r="Q10" s="123">
        <f t="shared" si="1"/>
        <v>23</v>
      </c>
      <c r="R10" s="123">
        <f>O10+P10+Q10</f>
        <v>34</v>
      </c>
    </row>
    <row r="11" spans="2:18" ht="15.75" thickBot="1">
      <c r="B11" s="80">
        <v>3</v>
      </c>
      <c r="C11" s="82" t="s">
        <v>177</v>
      </c>
      <c r="D11" s="83"/>
      <c r="E11" s="95"/>
      <c r="F11" s="96"/>
      <c r="G11" s="97"/>
      <c r="H11" s="97"/>
      <c r="I11" s="97">
        <v>7</v>
      </c>
      <c r="J11" s="97">
        <v>9</v>
      </c>
      <c r="K11" s="98">
        <v>29</v>
      </c>
      <c r="L11" s="123">
        <f t="shared" si="0"/>
        <v>7</v>
      </c>
      <c r="M11" s="124">
        <f t="shared" si="0"/>
        <v>9</v>
      </c>
      <c r="N11" s="123">
        <f t="shared" si="0"/>
        <v>29</v>
      </c>
      <c r="O11" s="123">
        <f>E11+F11+I11</f>
        <v>7</v>
      </c>
      <c r="P11" s="123">
        <f t="shared" si="1"/>
        <v>9</v>
      </c>
      <c r="Q11" s="123">
        <f t="shared" si="1"/>
        <v>29</v>
      </c>
      <c r="R11" s="123">
        <f>O11+P11+Q11</f>
        <v>45</v>
      </c>
    </row>
    <row r="12" spans="2:18" ht="15.75" thickBot="1">
      <c r="B12" s="81" t="s">
        <v>17</v>
      </c>
      <c r="C12" s="377" t="s">
        <v>191</v>
      </c>
      <c r="D12" s="378"/>
      <c r="E12" s="91"/>
      <c r="F12" s="92"/>
      <c r="G12" s="93"/>
      <c r="H12" s="93"/>
      <c r="I12" s="93"/>
      <c r="J12" s="93"/>
      <c r="K12" s="94"/>
      <c r="L12" s="123">
        <f t="shared" si="0"/>
        <v>0</v>
      </c>
      <c r="M12" s="124">
        <f t="shared" si="0"/>
        <v>0</v>
      </c>
      <c r="N12" s="123">
        <f t="shared" si="0"/>
        <v>0</v>
      </c>
      <c r="O12" s="123">
        <f>E12+F12+I12</f>
        <v>0</v>
      </c>
      <c r="P12" s="123">
        <f t="shared" si="1"/>
        <v>0</v>
      </c>
      <c r="Q12" s="123">
        <f t="shared" si="1"/>
        <v>0</v>
      </c>
      <c r="R12" s="123">
        <f>O12+P12+Q12</f>
        <v>0</v>
      </c>
    </row>
    <row r="13" spans="2:18" ht="30.75" customHeight="1" thickBot="1">
      <c r="B13" s="397" t="s">
        <v>19</v>
      </c>
      <c r="C13" s="377" t="s">
        <v>168</v>
      </c>
      <c r="D13" s="378"/>
      <c r="E13" s="91"/>
      <c r="F13" s="92"/>
      <c r="G13" s="93"/>
      <c r="H13" s="93"/>
      <c r="I13" s="93">
        <v>11</v>
      </c>
      <c r="J13" s="93">
        <v>9</v>
      </c>
      <c r="K13" s="94">
        <v>38</v>
      </c>
      <c r="L13" s="123">
        <f t="shared" si="0"/>
        <v>11</v>
      </c>
      <c r="M13" s="124">
        <f t="shared" si="0"/>
        <v>9</v>
      </c>
      <c r="N13" s="123">
        <f t="shared" si="0"/>
        <v>38</v>
      </c>
      <c r="O13" s="123">
        <f>E13+F13+I13</f>
        <v>11</v>
      </c>
      <c r="P13" s="123">
        <f t="shared" si="1"/>
        <v>9</v>
      </c>
      <c r="Q13" s="123">
        <f t="shared" si="1"/>
        <v>38</v>
      </c>
      <c r="R13" s="123">
        <f>O13+P13+Q13</f>
        <v>58</v>
      </c>
    </row>
    <row r="14" spans="2:18" ht="26.25" customHeight="1" thickBot="1">
      <c r="B14" s="398"/>
      <c r="C14" s="379" t="s">
        <v>169</v>
      </c>
      <c r="D14" s="380"/>
      <c r="E14" s="99">
        <f aca="true" t="shared" si="2" ref="E14:R14">IF(E12=0,0,E13/E12)</f>
        <v>0</v>
      </c>
      <c r="F14" s="100">
        <f t="shared" si="2"/>
        <v>0</v>
      </c>
      <c r="G14" s="101">
        <f t="shared" si="2"/>
        <v>0</v>
      </c>
      <c r="H14" s="101">
        <f t="shared" si="2"/>
        <v>0</v>
      </c>
      <c r="I14" s="101">
        <f t="shared" si="2"/>
        <v>0</v>
      </c>
      <c r="J14" s="101">
        <f t="shared" si="2"/>
        <v>0</v>
      </c>
      <c r="K14" s="102">
        <f t="shared" si="2"/>
        <v>0</v>
      </c>
      <c r="L14" s="99">
        <f t="shared" si="2"/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 t="shared" si="2"/>
        <v>0</v>
      </c>
      <c r="R14" s="99">
        <f t="shared" si="2"/>
        <v>0</v>
      </c>
    </row>
    <row r="15" spans="2:18" ht="15.75" thickBot="1">
      <c r="B15" s="84">
        <v>6</v>
      </c>
      <c r="C15" s="377" t="s">
        <v>35</v>
      </c>
      <c r="D15" s="393"/>
      <c r="E15" s="90">
        <f aca="true" t="shared" si="3" ref="E15:K15">SUM(E17:E22)</f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25</v>
      </c>
      <c r="J15" s="90">
        <f t="shared" si="3"/>
        <v>23</v>
      </c>
      <c r="K15" s="90">
        <f t="shared" si="3"/>
        <v>57</v>
      </c>
      <c r="L15" s="123">
        <f>F15+I15</f>
        <v>25</v>
      </c>
      <c r="M15" s="123">
        <f>G15+J15</f>
        <v>23</v>
      </c>
      <c r="N15" s="123">
        <f>H15+K15</f>
        <v>57</v>
      </c>
      <c r="O15" s="123">
        <f>E15+F15+I15</f>
        <v>25</v>
      </c>
      <c r="P15" s="123">
        <f>G15+J15</f>
        <v>23</v>
      </c>
      <c r="Q15" s="123">
        <f>H15+K15</f>
        <v>57</v>
      </c>
      <c r="R15" s="123">
        <f>O15+P15+Q15</f>
        <v>105</v>
      </c>
    </row>
    <row r="16" spans="2:18" ht="15.75" thickBot="1">
      <c r="B16" s="394" t="s">
        <v>24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6"/>
    </row>
    <row r="17" spans="2:18" ht="14.25" customHeight="1" thickBot="1">
      <c r="B17" s="75" t="s">
        <v>170</v>
      </c>
      <c r="C17" s="405" t="s">
        <v>156</v>
      </c>
      <c r="D17" s="406"/>
      <c r="E17" s="103"/>
      <c r="F17" s="104"/>
      <c r="G17" s="105"/>
      <c r="H17" s="105"/>
      <c r="I17" s="105">
        <v>9</v>
      </c>
      <c r="J17" s="105">
        <v>9</v>
      </c>
      <c r="K17" s="106">
        <v>23</v>
      </c>
      <c r="L17" s="123">
        <f aca="true" t="shared" si="4" ref="L17:L22">F17+I17</f>
        <v>9</v>
      </c>
      <c r="M17" s="123">
        <f aca="true" t="shared" si="5" ref="M17:M22">G17+J17</f>
        <v>9</v>
      </c>
      <c r="N17" s="123">
        <f aca="true" t="shared" si="6" ref="N17:N22">H17+K17</f>
        <v>23</v>
      </c>
      <c r="O17" s="123">
        <f aca="true" t="shared" si="7" ref="O17:O22">E17+F17+I17</f>
        <v>9</v>
      </c>
      <c r="P17" s="123">
        <f aca="true" t="shared" si="8" ref="P17:P22">G17+J17</f>
        <v>9</v>
      </c>
      <c r="Q17" s="123">
        <f aca="true" t="shared" si="9" ref="Q17:Q22">H17+K17</f>
        <v>23</v>
      </c>
      <c r="R17" s="123">
        <f aca="true" t="shared" si="10" ref="R17:R22">O17+P17+Q17</f>
        <v>41</v>
      </c>
    </row>
    <row r="18" spans="2:18" s="58" customFormat="1" ht="12.75" customHeight="1" thickBot="1">
      <c r="B18" s="75" t="s">
        <v>171</v>
      </c>
      <c r="C18" s="407" t="s">
        <v>157</v>
      </c>
      <c r="D18" s="408"/>
      <c r="E18" s="107"/>
      <c r="F18" s="108"/>
      <c r="G18" s="109"/>
      <c r="H18" s="109"/>
      <c r="I18" s="109">
        <v>1</v>
      </c>
      <c r="J18" s="109"/>
      <c r="K18" s="110"/>
      <c r="L18" s="123">
        <f t="shared" si="4"/>
        <v>1</v>
      </c>
      <c r="M18" s="123">
        <f t="shared" si="5"/>
        <v>0</v>
      </c>
      <c r="N18" s="123">
        <f t="shared" si="6"/>
        <v>0</v>
      </c>
      <c r="O18" s="123">
        <f t="shared" si="7"/>
        <v>1</v>
      </c>
      <c r="P18" s="123">
        <f t="shared" si="8"/>
        <v>0</v>
      </c>
      <c r="Q18" s="123">
        <f t="shared" si="9"/>
        <v>0</v>
      </c>
      <c r="R18" s="123">
        <f t="shared" si="10"/>
        <v>1</v>
      </c>
    </row>
    <row r="19" spans="2:18" ht="15.75" thickBot="1">
      <c r="B19" s="75" t="s">
        <v>172</v>
      </c>
      <c r="C19" s="407" t="s">
        <v>158</v>
      </c>
      <c r="D19" s="408"/>
      <c r="E19" s="111"/>
      <c r="F19" s="108"/>
      <c r="G19" s="109"/>
      <c r="H19" s="109"/>
      <c r="I19" s="109">
        <v>3</v>
      </c>
      <c r="J19" s="109">
        <v>1</v>
      </c>
      <c r="K19" s="110">
        <v>6</v>
      </c>
      <c r="L19" s="123">
        <f t="shared" si="4"/>
        <v>3</v>
      </c>
      <c r="M19" s="123">
        <f t="shared" si="5"/>
        <v>1</v>
      </c>
      <c r="N19" s="123">
        <f t="shared" si="6"/>
        <v>6</v>
      </c>
      <c r="O19" s="123">
        <f t="shared" si="7"/>
        <v>3</v>
      </c>
      <c r="P19" s="123">
        <f t="shared" si="8"/>
        <v>1</v>
      </c>
      <c r="Q19" s="123">
        <f t="shared" si="9"/>
        <v>6</v>
      </c>
      <c r="R19" s="123">
        <f t="shared" si="10"/>
        <v>10</v>
      </c>
    </row>
    <row r="20" spans="2:18" ht="33.75" customHeight="1" thickBot="1">
      <c r="B20" s="75" t="s">
        <v>173</v>
      </c>
      <c r="C20" s="409" t="s">
        <v>159</v>
      </c>
      <c r="D20" s="410"/>
      <c r="E20" s="111"/>
      <c r="F20" s="108"/>
      <c r="G20" s="109"/>
      <c r="H20" s="109"/>
      <c r="I20" s="109">
        <v>2</v>
      </c>
      <c r="J20" s="109">
        <v>3</v>
      </c>
      <c r="K20" s="110">
        <v>1</v>
      </c>
      <c r="L20" s="123">
        <f t="shared" si="4"/>
        <v>2</v>
      </c>
      <c r="M20" s="123">
        <f t="shared" si="5"/>
        <v>3</v>
      </c>
      <c r="N20" s="123">
        <f t="shared" si="6"/>
        <v>1</v>
      </c>
      <c r="O20" s="123">
        <f t="shared" si="7"/>
        <v>2</v>
      </c>
      <c r="P20" s="123">
        <f t="shared" si="8"/>
        <v>3</v>
      </c>
      <c r="Q20" s="123">
        <f t="shared" si="9"/>
        <v>1</v>
      </c>
      <c r="R20" s="123">
        <f t="shared" si="10"/>
        <v>6</v>
      </c>
    </row>
    <row r="21" spans="2:18" s="19" customFormat="1" ht="28.5" customHeight="1" thickBot="1">
      <c r="B21" s="75" t="s">
        <v>174</v>
      </c>
      <c r="C21" s="374" t="s">
        <v>160</v>
      </c>
      <c r="D21" s="375"/>
      <c r="E21" s="112"/>
      <c r="F21" s="113"/>
      <c r="G21" s="114"/>
      <c r="H21" s="114"/>
      <c r="I21" s="114">
        <v>1</v>
      </c>
      <c r="J21" s="114"/>
      <c r="K21" s="115"/>
      <c r="L21" s="123">
        <f t="shared" si="4"/>
        <v>1</v>
      </c>
      <c r="M21" s="123">
        <f t="shared" si="5"/>
        <v>0</v>
      </c>
      <c r="N21" s="123">
        <f t="shared" si="6"/>
        <v>0</v>
      </c>
      <c r="O21" s="123">
        <f t="shared" si="7"/>
        <v>1</v>
      </c>
      <c r="P21" s="123">
        <f t="shared" si="8"/>
        <v>0</v>
      </c>
      <c r="Q21" s="123">
        <f t="shared" si="9"/>
        <v>0</v>
      </c>
      <c r="R21" s="123">
        <f t="shared" si="10"/>
        <v>1</v>
      </c>
    </row>
    <row r="22" spans="2:18" s="19" customFormat="1" ht="32.25" customHeight="1" thickBot="1">
      <c r="B22" s="75" t="s">
        <v>175</v>
      </c>
      <c r="C22" s="403" t="s">
        <v>176</v>
      </c>
      <c r="D22" s="404"/>
      <c r="E22" s="116"/>
      <c r="F22" s="117"/>
      <c r="G22" s="118"/>
      <c r="H22" s="118"/>
      <c r="I22" s="118">
        <v>9</v>
      </c>
      <c r="J22" s="118">
        <v>10</v>
      </c>
      <c r="K22" s="119">
        <v>27</v>
      </c>
      <c r="L22" s="123">
        <f t="shared" si="4"/>
        <v>9</v>
      </c>
      <c r="M22" s="123">
        <f t="shared" si="5"/>
        <v>10</v>
      </c>
      <c r="N22" s="123">
        <f t="shared" si="6"/>
        <v>27</v>
      </c>
      <c r="O22" s="123">
        <f t="shared" si="7"/>
        <v>9</v>
      </c>
      <c r="P22" s="123">
        <f t="shared" si="8"/>
        <v>10</v>
      </c>
      <c r="Q22" s="123">
        <f t="shared" si="9"/>
        <v>27</v>
      </c>
      <c r="R22" s="123">
        <f t="shared" si="10"/>
        <v>46</v>
      </c>
    </row>
    <row r="23" spans="2:18" ht="13.5" customHeight="1">
      <c r="B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3:4" ht="14.25" customHeight="1">
      <c r="C24" s="22" t="s">
        <v>26</v>
      </c>
      <c r="D24" s="22"/>
    </row>
    <row r="25" spans="2:23" ht="15.75" customHeight="1">
      <c r="B25" s="23" t="s">
        <v>36</v>
      </c>
      <c r="C25" s="400" t="s">
        <v>37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21"/>
      <c r="S25" s="21"/>
      <c r="T25" s="21"/>
      <c r="U25" s="21"/>
      <c r="V25" s="21"/>
      <c r="W25" s="21"/>
    </row>
    <row r="26" spans="2:17" s="21" customFormat="1" ht="15.75" customHeight="1">
      <c r="B26" s="24" t="s">
        <v>38</v>
      </c>
      <c r="C26" s="401" t="s">
        <v>39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</row>
    <row r="27" spans="2:18" s="21" customFormat="1" ht="15.75" customHeight="1">
      <c r="B27" s="1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s="21" customFormat="1" ht="15.75" customHeight="1">
      <c r="B28" s="1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21" customFormat="1" ht="12.75">
      <c r="B29" s="1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21" customFormat="1" ht="12.75">
      <c r="B30" s="1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21" customFormat="1" ht="12.75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21" customFormat="1" ht="12.75">
      <c r="B32" s="1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1" customFormat="1" ht="12.75">
      <c r="B33" s="1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1" customFormat="1" ht="12.75">
      <c r="B34" s="1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1" customFormat="1" ht="12.75">
      <c r="B35" s="1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1" customFormat="1" ht="12.75">
      <c r="B36" s="1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3.5" customHeight="1"/>
    <row r="38" ht="12.75" customHeight="1"/>
  </sheetData>
  <sheetProtection selectLockedCells="1"/>
  <mergeCells count="32">
    <mergeCell ref="C25:Q25"/>
    <mergeCell ref="C26:Q26"/>
    <mergeCell ref="C22:D22"/>
    <mergeCell ref="C17:D17"/>
    <mergeCell ref="C18:D18"/>
    <mergeCell ref="C19:D19"/>
    <mergeCell ref="C20:D20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PageLayoutView="0" workbookViewId="0" topLeftCell="A16">
      <selection activeCell="L16" sqref="L16:L17"/>
    </sheetView>
  </sheetViews>
  <sheetFormatPr defaultColWidth="9.140625" defaultRowHeight="12.75"/>
  <cols>
    <col min="1" max="1" width="0.85546875" style="0" customWidth="1"/>
    <col min="2" max="2" width="4.421875" style="18" customWidth="1"/>
    <col min="3" max="3" width="45.00390625" style="0" customWidth="1"/>
    <col min="4" max="4" width="12.57421875" style="25" customWidth="1"/>
    <col min="5" max="5" width="12.00390625" style="0" customWidth="1"/>
    <col min="6" max="8" width="22.7109375" style="0" customWidth="1"/>
  </cols>
  <sheetData>
    <row r="1" spans="2:8" ht="15">
      <c r="B1" s="120"/>
      <c r="C1" s="121"/>
      <c r="D1" s="128"/>
      <c r="E1" s="129"/>
      <c r="F1" s="129"/>
      <c r="G1" s="129"/>
      <c r="H1" s="129"/>
    </row>
    <row r="2" spans="2:8" ht="18.75" customHeight="1" thickBot="1">
      <c r="B2" s="423" t="s">
        <v>40</v>
      </c>
      <c r="C2" s="423"/>
      <c r="D2" s="424" t="s">
        <v>219</v>
      </c>
      <c r="E2" s="424"/>
      <c r="F2" s="424"/>
      <c r="G2" s="424"/>
      <c r="H2" s="121"/>
    </row>
    <row r="3" spans="2:8" ht="19.5" customHeight="1">
      <c r="B3" s="120"/>
      <c r="C3" s="121"/>
      <c r="D3" s="425" t="s">
        <v>28</v>
      </c>
      <c r="E3" s="426"/>
      <c r="F3" s="426"/>
      <c r="G3" s="426"/>
      <c r="H3" s="121"/>
    </row>
    <row r="4" spans="2:8" ht="50.25" customHeight="1" thickBot="1">
      <c r="B4" s="130"/>
      <c r="C4" s="427" t="s">
        <v>178</v>
      </c>
      <c r="D4" s="427"/>
      <c r="E4" s="427"/>
      <c r="F4" s="427"/>
      <c r="G4" s="427"/>
      <c r="H4" s="121"/>
    </row>
    <row r="5" spans="2:8" s="21" customFormat="1" ht="67.5" customHeight="1" thickBot="1">
      <c r="B5" s="411"/>
      <c r="C5" s="413"/>
      <c r="D5" s="413"/>
      <c r="E5" s="131" t="s">
        <v>92</v>
      </c>
      <c r="F5" s="132" t="s">
        <v>93</v>
      </c>
      <c r="G5" s="132" t="s">
        <v>94</v>
      </c>
      <c r="H5" s="132" t="s">
        <v>147</v>
      </c>
    </row>
    <row r="6" spans="2:8" s="21" customFormat="1" ht="14.25" customHeight="1" thickBot="1">
      <c r="B6" s="411"/>
      <c r="C6" s="413"/>
      <c r="D6" s="413"/>
      <c r="E6" s="133" t="s">
        <v>41</v>
      </c>
      <c r="F6" s="134" t="s">
        <v>41</v>
      </c>
      <c r="G6" s="134" t="s">
        <v>41</v>
      </c>
      <c r="H6" s="134" t="s">
        <v>41</v>
      </c>
    </row>
    <row r="7" spans="2:8" ht="15" thickBot="1">
      <c r="B7" s="135" t="s">
        <v>10</v>
      </c>
      <c r="C7" s="412" t="s">
        <v>11</v>
      </c>
      <c r="D7" s="412"/>
      <c r="E7" s="136">
        <v>1</v>
      </c>
      <c r="F7" s="137">
        <v>2</v>
      </c>
      <c r="G7" s="137">
        <v>3</v>
      </c>
      <c r="H7" s="137">
        <v>4</v>
      </c>
    </row>
    <row r="8" spans="2:8" s="21" customFormat="1" ht="12.75" customHeight="1" thickBot="1">
      <c r="B8" s="414">
        <v>1</v>
      </c>
      <c r="C8" s="415" t="s">
        <v>21</v>
      </c>
      <c r="D8" s="138" t="s">
        <v>6</v>
      </c>
      <c r="E8" s="192">
        <f>SUM(F8,G8:H8)</f>
        <v>19</v>
      </c>
      <c r="F8" s="193">
        <f>('1.Жалобы'!E21)</f>
        <v>13</v>
      </c>
      <c r="G8" s="193">
        <f>('2.Проверки'!O10)</f>
        <v>6</v>
      </c>
      <c r="H8" s="194">
        <f>('5.Реестр'!H10)</f>
        <v>0</v>
      </c>
    </row>
    <row r="9" spans="2:8" s="21" customFormat="1" ht="12.75" customHeight="1" thickBot="1">
      <c r="B9" s="414"/>
      <c r="C9" s="415"/>
      <c r="D9" s="139" t="s">
        <v>7</v>
      </c>
      <c r="E9" s="195">
        <f>SUM(F9,G9:H9)</f>
        <v>40</v>
      </c>
      <c r="F9" s="196">
        <f>('1.Жалобы'!F21)</f>
        <v>35</v>
      </c>
      <c r="G9" s="196">
        <f>('2.Проверки'!P10)</f>
        <v>5</v>
      </c>
      <c r="H9" s="197">
        <f>('5.Реестр'!H11)</f>
        <v>0</v>
      </c>
    </row>
    <row r="10" spans="2:8" s="21" customFormat="1" ht="12.75" customHeight="1" thickBot="1">
      <c r="B10" s="414"/>
      <c r="C10" s="415"/>
      <c r="D10" s="139" t="s">
        <v>8</v>
      </c>
      <c r="E10" s="198">
        <f>SUM(F10,G10:H10)</f>
        <v>73</v>
      </c>
      <c r="F10" s="199">
        <f>('1.Жалобы'!G21)</f>
        <v>50</v>
      </c>
      <c r="G10" s="199">
        <f>('2.Проверки'!Q10)</f>
        <v>23</v>
      </c>
      <c r="H10" s="200">
        <f>('5.Реестр'!H12)</f>
        <v>0</v>
      </c>
    </row>
    <row r="11" spans="2:8" s="21" customFormat="1" ht="15.75" thickBot="1">
      <c r="B11" s="414"/>
      <c r="C11" s="415"/>
      <c r="D11" s="140" t="s">
        <v>22</v>
      </c>
      <c r="E11" s="201">
        <f>F11+G11+H11</f>
        <v>132</v>
      </c>
      <c r="F11" s="202">
        <f>F8+F9+F10</f>
        <v>98</v>
      </c>
      <c r="G11" s="202">
        <f>G8+G9+G10</f>
        <v>34</v>
      </c>
      <c r="H11" s="203">
        <f>H8+H9+H10</f>
        <v>0</v>
      </c>
    </row>
    <row r="12" spans="2:8" s="21" customFormat="1" ht="12.75" customHeight="1" thickBot="1">
      <c r="B12" s="414">
        <v>2</v>
      </c>
      <c r="C12" s="417" t="s">
        <v>145</v>
      </c>
      <c r="D12" s="432" t="s">
        <v>6</v>
      </c>
      <c r="E12" s="204">
        <f>SUM(F12:H12)</f>
        <v>17</v>
      </c>
      <c r="F12" s="205">
        <v>12</v>
      </c>
      <c r="G12" s="206">
        <v>5</v>
      </c>
      <c r="H12" s="206"/>
    </row>
    <row r="13" spans="2:8" s="21" customFormat="1" ht="12.75" customHeight="1" thickBot="1">
      <c r="B13" s="414"/>
      <c r="C13" s="418"/>
      <c r="D13" s="432"/>
      <c r="E13" s="207">
        <f>IF(E8=0,0,E12/E8)</f>
        <v>0.8947368421052632</v>
      </c>
      <c r="F13" s="208">
        <f>IF(F8=0,0,F12/F8)</f>
        <v>0.9230769230769231</v>
      </c>
      <c r="G13" s="209">
        <f>IF(G8=0,0,G12/G8)</f>
        <v>0.8333333333333334</v>
      </c>
      <c r="H13" s="209">
        <f>IF(H8=0,0,H12/H8)</f>
        <v>0</v>
      </c>
    </row>
    <row r="14" spans="2:8" s="21" customFormat="1" ht="12.75" customHeight="1" thickBot="1">
      <c r="B14" s="414"/>
      <c r="C14" s="418"/>
      <c r="D14" s="416" t="s">
        <v>7</v>
      </c>
      <c r="E14" s="210">
        <f>SUM(F14:H14)</f>
        <v>38</v>
      </c>
      <c r="F14" s="211">
        <v>33</v>
      </c>
      <c r="G14" s="212">
        <v>5</v>
      </c>
      <c r="H14" s="212"/>
    </row>
    <row r="15" spans="2:8" s="21" customFormat="1" ht="12.75" customHeight="1" thickBot="1">
      <c r="B15" s="414"/>
      <c r="C15" s="418"/>
      <c r="D15" s="416"/>
      <c r="E15" s="207">
        <f>IF(E9=0,0,E14/E9)</f>
        <v>0.95</v>
      </c>
      <c r="F15" s="208">
        <f>IF(F9=0,0,F14/F9)</f>
        <v>0.9428571428571428</v>
      </c>
      <c r="G15" s="209">
        <f>IF(G9=0,0,G14/G9)</f>
        <v>1</v>
      </c>
      <c r="H15" s="209">
        <f>IF(H9=0,0,H14/H9)</f>
        <v>0</v>
      </c>
    </row>
    <row r="16" spans="2:8" s="21" customFormat="1" ht="12.75" customHeight="1" thickBot="1">
      <c r="B16" s="414"/>
      <c r="C16" s="418"/>
      <c r="D16" s="420" t="s">
        <v>8</v>
      </c>
      <c r="E16" s="210">
        <f>SUM(F16:H16)</f>
        <v>68</v>
      </c>
      <c r="F16" s="211">
        <v>45</v>
      </c>
      <c r="G16" s="212">
        <v>23</v>
      </c>
      <c r="H16" s="212"/>
    </row>
    <row r="17" spans="2:8" s="21" customFormat="1" ht="13.5" customHeight="1" thickBot="1">
      <c r="B17" s="414"/>
      <c r="C17" s="418"/>
      <c r="D17" s="420"/>
      <c r="E17" s="207">
        <f>IF(E10=0,0,E16/E10)</f>
        <v>0.9315068493150684</v>
      </c>
      <c r="F17" s="208">
        <f>IF(F10=0,0,F16/F10)</f>
        <v>0.9</v>
      </c>
      <c r="G17" s="209">
        <f>IF(G10=0,0,G16/G10)</f>
        <v>1</v>
      </c>
      <c r="H17" s="209">
        <f>IF(H10=0,0,H16/H10)</f>
        <v>0</v>
      </c>
    </row>
    <row r="18" spans="2:8" s="21" customFormat="1" ht="15.75" thickBot="1">
      <c r="B18" s="414"/>
      <c r="C18" s="418"/>
      <c r="D18" s="421" t="s">
        <v>22</v>
      </c>
      <c r="E18" s="213">
        <f>E12+E14+E16</f>
        <v>123</v>
      </c>
      <c r="F18" s="214">
        <f>F12+F14+F16</f>
        <v>90</v>
      </c>
      <c r="G18" s="215">
        <f>G12+G14+G16</f>
        <v>33</v>
      </c>
      <c r="H18" s="215">
        <f>H12+H14+H16</f>
        <v>0</v>
      </c>
    </row>
    <row r="19" spans="2:8" s="21" customFormat="1" ht="15.75" thickBot="1">
      <c r="B19" s="414"/>
      <c r="C19" s="419"/>
      <c r="D19" s="421"/>
      <c r="E19" s="216">
        <f>IF(E11=0,0,E18/E11)</f>
        <v>0.9318181818181818</v>
      </c>
      <c r="F19" s="217">
        <f>IF(F11=0,0,F18/F11)</f>
        <v>0.9183673469387755</v>
      </c>
      <c r="G19" s="218">
        <f>IF(G11=0,0,G18/G11)</f>
        <v>0.9705882352941176</v>
      </c>
      <c r="H19" s="218">
        <f>IF(H11=0,0,H18/H11)</f>
        <v>0</v>
      </c>
    </row>
    <row r="20" spans="2:8" s="21" customFormat="1" ht="12.75" customHeight="1" thickBot="1">
      <c r="B20" s="414">
        <v>3</v>
      </c>
      <c r="C20" s="428" t="s">
        <v>42</v>
      </c>
      <c r="D20" s="138" t="s">
        <v>6</v>
      </c>
      <c r="E20" s="219">
        <f aca="true" t="shared" si="0" ref="E20:E26">F20+G20+H20</f>
        <v>2</v>
      </c>
      <c r="F20" s="220">
        <v>1</v>
      </c>
      <c r="G20" s="221">
        <v>1</v>
      </c>
      <c r="H20" s="221"/>
    </row>
    <row r="21" spans="2:8" s="21" customFormat="1" ht="12.75" customHeight="1" thickBot="1">
      <c r="B21" s="414"/>
      <c r="C21" s="428"/>
      <c r="D21" s="139" t="s">
        <v>7</v>
      </c>
      <c r="E21" s="219">
        <f t="shared" si="0"/>
        <v>2</v>
      </c>
      <c r="F21" s="211">
        <v>2</v>
      </c>
      <c r="G21" s="222"/>
      <c r="H21" s="222"/>
    </row>
    <row r="22" spans="2:8" s="21" customFormat="1" ht="12.75" customHeight="1" thickBot="1">
      <c r="B22" s="414"/>
      <c r="C22" s="428"/>
      <c r="D22" s="143" t="s">
        <v>8</v>
      </c>
      <c r="E22" s="219">
        <f t="shared" si="0"/>
        <v>5</v>
      </c>
      <c r="F22" s="223">
        <v>5</v>
      </c>
      <c r="G22" s="222"/>
      <c r="H22" s="222"/>
    </row>
    <row r="23" spans="2:8" s="21" customFormat="1" ht="15.75" customHeight="1" thickBot="1">
      <c r="B23" s="414"/>
      <c r="C23" s="428"/>
      <c r="D23" s="140" t="s">
        <v>22</v>
      </c>
      <c r="E23" s="224">
        <f t="shared" si="0"/>
        <v>9</v>
      </c>
      <c r="F23" s="225">
        <f>F20+F21+F22</f>
        <v>8</v>
      </c>
      <c r="G23" s="226">
        <f>G20+G21+G22</f>
        <v>1</v>
      </c>
      <c r="H23" s="226">
        <f>H20+H21+H22</f>
        <v>0</v>
      </c>
    </row>
    <row r="24" spans="2:8" s="21" customFormat="1" ht="12.75" customHeight="1" thickBot="1">
      <c r="B24" s="414">
        <v>4</v>
      </c>
      <c r="C24" s="429" t="s">
        <v>149</v>
      </c>
      <c r="D24" s="138" t="s">
        <v>6</v>
      </c>
      <c r="E24" s="219">
        <f t="shared" si="0"/>
        <v>4</v>
      </c>
      <c r="F24" s="220">
        <v>4</v>
      </c>
      <c r="G24" s="221"/>
      <c r="H24" s="221"/>
    </row>
    <row r="25" spans="2:8" s="21" customFormat="1" ht="12.75" customHeight="1" thickBot="1">
      <c r="B25" s="414"/>
      <c r="C25" s="430"/>
      <c r="D25" s="139" t="s">
        <v>7</v>
      </c>
      <c r="E25" s="219">
        <f t="shared" si="0"/>
        <v>4</v>
      </c>
      <c r="F25" s="211">
        <v>4</v>
      </c>
      <c r="G25" s="222"/>
      <c r="H25" s="222"/>
    </row>
    <row r="26" spans="2:8" s="21" customFormat="1" ht="12.75" customHeight="1" thickBot="1">
      <c r="B26" s="414"/>
      <c r="C26" s="430"/>
      <c r="D26" s="143" t="s">
        <v>8</v>
      </c>
      <c r="E26" s="219">
        <f t="shared" si="0"/>
        <v>5</v>
      </c>
      <c r="F26" s="211">
        <v>5</v>
      </c>
      <c r="G26" s="222"/>
      <c r="H26" s="222"/>
    </row>
    <row r="27" spans="2:8" s="21" customFormat="1" ht="15.75" customHeight="1" thickBot="1">
      <c r="B27" s="414"/>
      <c r="C27" s="431"/>
      <c r="D27" s="140" t="s">
        <v>22</v>
      </c>
      <c r="E27" s="219">
        <f>F27+G27</f>
        <v>13</v>
      </c>
      <c r="F27" s="227">
        <f>F24+F25+F26</f>
        <v>13</v>
      </c>
      <c r="G27" s="228">
        <f>G24+G25+G26</f>
        <v>0</v>
      </c>
      <c r="H27" s="228">
        <f>H24+H25+H26</f>
        <v>0</v>
      </c>
    </row>
    <row r="28" spans="2:8" s="21" customFormat="1" ht="12.75" customHeight="1" thickBot="1">
      <c r="B28" s="414">
        <v>5</v>
      </c>
      <c r="C28" s="415" t="s">
        <v>43</v>
      </c>
      <c r="D28" s="141" t="s">
        <v>6</v>
      </c>
      <c r="E28" s="204">
        <f>SUM(F28:H28)</f>
        <v>0</v>
      </c>
      <c r="F28" s="205"/>
      <c r="G28" s="206"/>
      <c r="H28" s="206"/>
    </row>
    <row r="29" spans="2:8" s="21" customFormat="1" ht="12.75" customHeight="1" thickBot="1">
      <c r="B29" s="414"/>
      <c r="C29" s="415"/>
      <c r="D29" s="142" t="s">
        <v>7</v>
      </c>
      <c r="E29" s="210">
        <f>SUM(F29:H29)</f>
        <v>0</v>
      </c>
      <c r="F29" s="211"/>
      <c r="G29" s="212"/>
      <c r="H29" s="212"/>
    </row>
    <row r="30" spans="2:8" s="21" customFormat="1" ht="12.75" customHeight="1" thickBot="1">
      <c r="B30" s="414"/>
      <c r="C30" s="415"/>
      <c r="D30" s="142" t="s">
        <v>8</v>
      </c>
      <c r="E30" s="210">
        <f>SUM(F30:H30)</f>
        <v>0</v>
      </c>
      <c r="F30" s="211"/>
      <c r="G30" s="212"/>
      <c r="H30" s="212"/>
    </row>
    <row r="31" spans="2:8" s="21" customFormat="1" ht="15.75" thickBot="1">
      <c r="B31" s="414"/>
      <c r="C31" s="415"/>
      <c r="D31" s="420" t="s">
        <v>22</v>
      </c>
      <c r="E31" s="213">
        <f>E28+E29+E30</f>
        <v>0</v>
      </c>
      <c r="F31" s="229">
        <f>F28+F29+F30</f>
        <v>0</v>
      </c>
      <c r="G31" s="229">
        <f>G28+G29+G30</f>
        <v>0</v>
      </c>
      <c r="H31" s="229">
        <f>H28+H29+H30</f>
        <v>0</v>
      </c>
    </row>
    <row r="32" spans="2:8" s="21" customFormat="1" ht="15.75" thickBot="1">
      <c r="B32" s="414"/>
      <c r="C32" s="415"/>
      <c r="D32" s="420"/>
      <c r="E32" s="230">
        <v>0</v>
      </c>
      <c r="F32" s="231">
        <v>0</v>
      </c>
      <c r="G32" s="232">
        <v>0</v>
      </c>
      <c r="H32" s="232">
        <v>0</v>
      </c>
    </row>
    <row r="33" spans="2:8" s="21" customFormat="1" ht="12.75" customHeight="1" thickBot="1">
      <c r="B33" s="414">
        <v>6</v>
      </c>
      <c r="C33" s="422" t="s">
        <v>44</v>
      </c>
      <c r="D33" s="144" t="s">
        <v>6</v>
      </c>
      <c r="E33" s="204">
        <f>SUM(F33:H33)</f>
        <v>0</v>
      </c>
      <c r="F33" s="205"/>
      <c r="G33" s="206"/>
      <c r="H33" s="206"/>
    </row>
    <row r="34" spans="2:8" s="21" customFormat="1" ht="12.75" customHeight="1" thickBot="1">
      <c r="B34" s="414"/>
      <c r="C34" s="422"/>
      <c r="D34" s="142" t="s">
        <v>7</v>
      </c>
      <c r="E34" s="210">
        <f>SUM(F34:H34)</f>
        <v>0</v>
      </c>
      <c r="F34" s="211"/>
      <c r="G34" s="212"/>
      <c r="H34" s="212"/>
    </row>
    <row r="35" spans="2:8" s="21" customFormat="1" ht="12.75" customHeight="1" thickBot="1">
      <c r="B35" s="414"/>
      <c r="C35" s="422"/>
      <c r="D35" s="142" t="s">
        <v>8</v>
      </c>
      <c r="E35" s="210">
        <f>SUM(F35:H35)</f>
        <v>0</v>
      </c>
      <c r="F35" s="211"/>
      <c r="G35" s="212"/>
      <c r="H35" s="212"/>
    </row>
    <row r="36" spans="2:8" s="21" customFormat="1" ht="15.75" thickBot="1">
      <c r="B36" s="414"/>
      <c r="C36" s="422"/>
      <c r="D36" s="421" t="s">
        <v>22</v>
      </c>
      <c r="E36" s="213">
        <f>E33+E34+E35</f>
        <v>0</v>
      </c>
      <c r="F36" s="214">
        <f>F33+F34+F35</f>
        <v>0</v>
      </c>
      <c r="G36" s="215">
        <f>G33+G34+G35</f>
        <v>0</v>
      </c>
      <c r="H36" s="215">
        <f>H33+H34+H35</f>
        <v>0</v>
      </c>
    </row>
    <row r="37" spans="2:8" s="21" customFormat="1" ht="15.75" thickBot="1">
      <c r="B37" s="414"/>
      <c r="C37" s="422"/>
      <c r="D37" s="421"/>
      <c r="E37" s="233">
        <v>0</v>
      </c>
      <c r="F37" s="217">
        <v>0</v>
      </c>
      <c r="G37" s="218">
        <v>0</v>
      </c>
      <c r="H37" s="218">
        <v>0</v>
      </c>
    </row>
    <row r="38" spans="2:8" s="21" customFormat="1" ht="12.75">
      <c r="B38"/>
      <c r="C38"/>
      <c r="D38"/>
      <c r="E38"/>
      <c r="F38" s="20"/>
      <c r="G38" s="20"/>
      <c r="H38" s="20"/>
    </row>
    <row r="39" spans="2:8" s="21" customFormat="1" ht="12.75">
      <c r="B39"/>
      <c r="C39"/>
      <c r="D39"/>
      <c r="E39"/>
      <c r="F39" s="20"/>
      <c r="G39" s="20"/>
      <c r="H39" s="20"/>
    </row>
    <row r="40" spans="2:8" ht="12.75">
      <c r="B40"/>
      <c r="D40"/>
      <c r="F40" s="11"/>
      <c r="G40" s="11"/>
      <c r="H40" s="11"/>
    </row>
    <row r="41" spans="2:4" ht="12.75">
      <c r="B41"/>
      <c r="D41"/>
    </row>
  </sheetData>
  <sheetProtection selectLockedCells="1"/>
  <mergeCells count="25">
    <mergeCell ref="B28:B32"/>
    <mergeCell ref="C28:C32"/>
    <mergeCell ref="D31:D32"/>
    <mergeCell ref="B24:B27"/>
    <mergeCell ref="D12:D13"/>
    <mergeCell ref="D18:D19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  <mergeCell ref="B12:B19"/>
    <mergeCell ref="C12:C19"/>
    <mergeCell ref="D16:D17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140625" style="26" customWidth="1"/>
    <col min="2" max="2" width="7.00390625" style="26" customWidth="1"/>
    <col min="3" max="3" width="38.421875" style="26" customWidth="1"/>
    <col min="4" max="4" width="48.7109375" style="26" customWidth="1"/>
    <col min="5" max="5" width="13.8515625" style="26" customWidth="1"/>
    <col min="6" max="16384" width="9.140625" style="26" customWidth="1"/>
  </cols>
  <sheetData>
    <row r="2" spans="3:7" ht="12.75">
      <c r="C2" s="27"/>
      <c r="D2" s="28"/>
      <c r="E2" s="28"/>
      <c r="F2" s="28"/>
      <c r="G2" s="28"/>
    </row>
    <row r="3" spans="2:16" ht="31.5" customHeight="1" thickBot="1">
      <c r="B3" s="436" t="s">
        <v>45</v>
      </c>
      <c r="C3" s="436"/>
      <c r="D3" s="437" t="s">
        <v>219</v>
      </c>
      <c r="E3" s="437"/>
      <c r="F3" s="437"/>
      <c r="G3" s="437"/>
      <c r="H3" s="29"/>
      <c r="I3" s="29"/>
      <c r="J3" s="29"/>
      <c r="K3" s="29"/>
      <c r="L3" s="29"/>
      <c r="M3" s="29"/>
      <c r="N3" s="29"/>
      <c r="O3" s="29"/>
      <c r="P3" s="29"/>
    </row>
    <row r="4" spans="2:16" ht="31.5" customHeight="1">
      <c r="B4" s="30"/>
      <c r="C4" s="30"/>
      <c r="D4" s="438" t="s">
        <v>28</v>
      </c>
      <c r="E4" s="438"/>
      <c r="F4" s="438"/>
      <c r="G4" s="438"/>
      <c r="H4" s="29"/>
      <c r="I4" s="29"/>
      <c r="J4" s="29"/>
      <c r="K4" s="29"/>
      <c r="L4" s="29"/>
      <c r="M4" s="29"/>
      <c r="N4" s="29"/>
      <c r="O4" s="29"/>
      <c r="P4" s="29"/>
    </row>
    <row r="5" spans="2:16" ht="31.5" customHeight="1">
      <c r="B5" s="31"/>
      <c r="C5" s="439" t="s">
        <v>182</v>
      </c>
      <c r="D5" s="439"/>
      <c r="E5" s="439"/>
      <c r="F5" s="439"/>
      <c r="G5" s="439"/>
      <c r="H5" s="29"/>
      <c r="I5" s="29"/>
      <c r="J5" s="29"/>
      <c r="K5" s="29"/>
      <c r="L5" s="29"/>
      <c r="M5" s="29"/>
      <c r="N5" s="29"/>
      <c r="O5" s="29"/>
      <c r="P5" s="29"/>
    </row>
    <row r="6" spans="2:7" ht="13.5" thickBot="1">
      <c r="B6" s="32"/>
      <c r="C6" s="32"/>
      <c r="D6" s="32"/>
      <c r="E6" s="32"/>
      <c r="F6" s="32"/>
      <c r="G6" s="32"/>
    </row>
    <row r="7" spans="2:9" ht="12.75" customHeight="1" thickBot="1">
      <c r="B7" s="435" t="s">
        <v>46</v>
      </c>
      <c r="C7" s="440" t="s">
        <v>47</v>
      </c>
      <c r="D7" s="440"/>
      <c r="E7" s="434" t="s">
        <v>48</v>
      </c>
      <c r="F7" s="434"/>
      <c r="G7" s="435"/>
      <c r="H7" s="33"/>
      <c r="I7" s="33"/>
    </row>
    <row r="8" spans="2:9" ht="24" customHeight="1">
      <c r="B8" s="435"/>
      <c r="C8" s="440"/>
      <c r="D8" s="440"/>
      <c r="E8" s="145" t="s">
        <v>6</v>
      </c>
      <c r="F8" s="146" t="s">
        <v>7</v>
      </c>
      <c r="G8" s="153" t="s">
        <v>8</v>
      </c>
      <c r="H8" s="33"/>
      <c r="I8" s="33"/>
    </row>
    <row r="9" spans="2:7" ht="15.75" thickBot="1">
      <c r="B9" s="147" t="s">
        <v>10</v>
      </c>
      <c r="C9" s="433" t="s">
        <v>11</v>
      </c>
      <c r="D9" s="433"/>
      <c r="E9" s="148">
        <v>1</v>
      </c>
      <c r="F9" s="149">
        <v>2</v>
      </c>
      <c r="G9" s="154">
        <v>3</v>
      </c>
    </row>
    <row r="10" spans="2:7" ht="13.5" customHeight="1" thickBot="1">
      <c r="B10" s="150">
        <v>1</v>
      </c>
      <c r="C10" s="441" t="s">
        <v>179</v>
      </c>
      <c r="D10" s="178" t="s">
        <v>9</v>
      </c>
      <c r="E10" s="182">
        <v>1</v>
      </c>
      <c r="F10" s="444"/>
      <c r="G10" s="445"/>
    </row>
    <row r="11" spans="2:7" ht="15.75" thickBot="1">
      <c r="B11" s="442">
        <v>2</v>
      </c>
      <c r="C11" s="441"/>
      <c r="D11" s="443" t="s">
        <v>49</v>
      </c>
      <c r="E11" s="183">
        <v>1</v>
      </c>
      <c r="F11" s="446"/>
      <c r="G11" s="447"/>
    </row>
    <row r="12" spans="2:7" ht="15.75" thickBot="1">
      <c r="B12" s="442"/>
      <c r="C12" s="441"/>
      <c r="D12" s="443"/>
      <c r="E12" s="184">
        <f>IF(E10=0,0,E11/E10)</f>
        <v>1</v>
      </c>
      <c r="F12" s="446"/>
      <c r="G12" s="447"/>
    </row>
    <row r="13" spans="2:7" ht="33.75" customHeight="1" thickBot="1">
      <c r="B13" s="147">
        <v>3</v>
      </c>
      <c r="C13" s="441"/>
      <c r="D13" s="179" t="s">
        <v>50</v>
      </c>
      <c r="E13" s="185"/>
      <c r="F13" s="446"/>
      <c r="G13" s="447"/>
    </row>
    <row r="14" spans="2:7" ht="12.75" customHeight="1" thickBot="1">
      <c r="B14" s="155">
        <v>4</v>
      </c>
      <c r="C14" s="450" t="s">
        <v>180</v>
      </c>
      <c r="D14" s="178" t="s">
        <v>9</v>
      </c>
      <c r="E14" s="182">
        <v>57</v>
      </c>
      <c r="F14" s="453"/>
      <c r="G14" s="454"/>
    </row>
    <row r="15" spans="2:7" ht="15.75" thickBot="1">
      <c r="B15" s="442">
        <v>5</v>
      </c>
      <c r="C15" s="450"/>
      <c r="D15" s="448" t="s">
        <v>183</v>
      </c>
      <c r="E15" s="183"/>
      <c r="F15" s="446"/>
      <c r="G15" s="447"/>
    </row>
    <row r="16" spans="2:7" ht="24" customHeight="1" thickBot="1">
      <c r="B16" s="449"/>
      <c r="C16" s="450"/>
      <c r="D16" s="448"/>
      <c r="E16" s="186">
        <f>IF(E14=0,0,E15/E14)</f>
        <v>0</v>
      </c>
      <c r="F16" s="455"/>
      <c r="G16" s="456"/>
    </row>
    <row r="17" spans="2:7" ht="12.75" customHeight="1">
      <c r="B17" s="150">
        <v>6</v>
      </c>
      <c r="C17" s="441" t="s">
        <v>181</v>
      </c>
      <c r="D17" s="178" t="s">
        <v>9</v>
      </c>
      <c r="E17" s="457"/>
      <c r="F17" s="187"/>
      <c r="G17" s="460"/>
    </row>
    <row r="18" spans="2:7" ht="15">
      <c r="B18" s="442">
        <v>7</v>
      </c>
      <c r="C18" s="451"/>
      <c r="D18" s="443" t="s">
        <v>49</v>
      </c>
      <c r="E18" s="458"/>
      <c r="F18" s="188"/>
      <c r="G18" s="461"/>
    </row>
    <row r="19" spans="2:7" ht="15">
      <c r="B19" s="442"/>
      <c r="C19" s="451"/>
      <c r="D19" s="443"/>
      <c r="E19" s="458"/>
      <c r="F19" s="189">
        <f>IF(F17=0,0,F18/F17)</f>
        <v>0</v>
      </c>
      <c r="G19" s="461"/>
    </row>
    <row r="20" spans="2:7" ht="15">
      <c r="B20" s="151">
        <v>8</v>
      </c>
      <c r="C20" s="451"/>
      <c r="D20" s="180" t="s">
        <v>50</v>
      </c>
      <c r="E20" s="458"/>
      <c r="F20" s="188"/>
      <c r="G20" s="461"/>
    </row>
    <row r="21" spans="2:7" ht="15.75" thickBot="1">
      <c r="B21" s="152">
        <v>9</v>
      </c>
      <c r="C21" s="452"/>
      <c r="D21" s="181" t="s">
        <v>124</v>
      </c>
      <c r="E21" s="459"/>
      <c r="F21" s="190"/>
      <c r="G21" s="462"/>
    </row>
    <row r="22" spans="2:7" ht="12.75">
      <c r="B22" s="32"/>
      <c r="C22" s="32"/>
      <c r="D22" s="32"/>
      <c r="E22" s="32"/>
      <c r="F22" s="32"/>
      <c r="G22" s="32"/>
    </row>
    <row r="23" spans="2:7" ht="12.75">
      <c r="B23"/>
      <c r="C23"/>
      <c r="D23"/>
      <c r="E23"/>
      <c r="F23"/>
      <c r="G23" s="32"/>
    </row>
    <row r="27" ht="12.75">
      <c r="D27" s="191"/>
    </row>
  </sheetData>
  <sheetProtection selectLockedCells="1"/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4">
      <selection activeCell="K16" sqref="K16"/>
    </sheetView>
  </sheetViews>
  <sheetFormatPr defaultColWidth="9.140625" defaultRowHeight="12.75"/>
  <cols>
    <col min="1" max="1" width="2.8515625" style="26" customWidth="1"/>
    <col min="2" max="2" width="5.8515625" style="26" customWidth="1"/>
    <col min="3" max="3" width="36.57421875" style="26" customWidth="1"/>
    <col min="4" max="4" width="17.7109375" style="26" customWidth="1"/>
    <col min="5" max="5" width="19.57421875" style="26" customWidth="1"/>
    <col min="6" max="6" width="21.140625" style="26" customWidth="1"/>
    <col min="7" max="7" width="20.140625" style="26" customWidth="1"/>
    <col min="8" max="16384" width="9.140625" style="26" customWidth="1"/>
  </cols>
  <sheetData>
    <row r="1" spans="1:7" ht="15">
      <c r="A1" s="156"/>
      <c r="B1" s="156"/>
      <c r="C1" s="156"/>
      <c r="D1" s="156"/>
      <c r="E1" s="156"/>
      <c r="F1" s="156"/>
      <c r="G1" s="156"/>
    </row>
    <row r="2" spans="1:7" ht="15.75" thickBot="1">
      <c r="A2" s="156"/>
      <c r="B2" s="156"/>
      <c r="C2" s="156"/>
      <c r="D2" s="463" t="s">
        <v>219</v>
      </c>
      <c r="E2" s="463"/>
      <c r="F2" s="463"/>
      <c r="G2" s="156"/>
    </row>
    <row r="3" spans="1:9" ht="16.5" customHeight="1">
      <c r="A3" s="156"/>
      <c r="B3" s="464" t="s">
        <v>51</v>
      </c>
      <c r="C3" s="464"/>
      <c r="D3" s="465"/>
      <c r="E3" s="465"/>
      <c r="F3" s="465"/>
      <c r="G3" s="157"/>
      <c r="H3" s="34"/>
      <c r="I3" s="34"/>
    </row>
    <row r="4" spans="1:7" ht="39.75" customHeight="1">
      <c r="A4" s="156"/>
      <c r="B4" s="158"/>
      <c r="C4" s="466" t="s">
        <v>52</v>
      </c>
      <c r="D4" s="466"/>
      <c r="E4" s="466"/>
      <c r="F4" s="466"/>
      <c r="G4" s="159"/>
    </row>
    <row r="5" spans="1:7" ht="15.75" thickBot="1">
      <c r="A5" s="156"/>
      <c r="B5" s="159"/>
      <c r="C5" s="159"/>
      <c r="D5" s="159"/>
      <c r="E5" s="159"/>
      <c r="F5" s="159"/>
      <c r="G5" s="159"/>
    </row>
    <row r="6" spans="1:8" ht="75" customHeight="1">
      <c r="A6" s="156"/>
      <c r="B6" s="467" t="s">
        <v>46</v>
      </c>
      <c r="C6" s="482" t="s">
        <v>53</v>
      </c>
      <c r="D6" s="482"/>
      <c r="E6" s="162" t="s">
        <v>54</v>
      </c>
      <c r="F6" s="162" t="s">
        <v>196</v>
      </c>
      <c r="G6" s="305" t="s">
        <v>195</v>
      </c>
      <c r="H6" s="163" t="s">
        <v>9</v>
      </c>
    </row>
    <row r="7" spans="1:8" ht="12" customHeight="1">
      <c r="A7" s="156"/>
      <c r="B7" s="468"/>
      <c r="C7" s="483"/>
      <c r="D7" s="483"/>
      <c r="E7" s="164" t="s">
        <v>55</v>
      </c>
      <c r="F7" s="164" t="s">
        <v>55</v>
      </c>
      <c r="G7" s="164" t="s">
        <v>55</v>
      </c>
      <c r="H7" s="165" t="s">
        <v>55</v>
      </c>
    </row>
    <row r="8" spans="1:8" ht="15.75" thickBot="1">
      <c r="A8" s="156"/>
      <c r="B8" s="161" t="s">
        <v>10</v>
      </c>
      <c r="C8" s="486" t="s">
        <v>11</v>
      </c>
      <c r="D8" s="487"/>
      <c r="E8" s="166">
        <v>1</v>
      </c>
      <c r="F8" s="166">
        <v>2</v>
      </c>
      <c r="G8" s="166">
        <v>3</v>
      </c>
      <c r="H8" s="167">
        <v>4</v>
      </c>
    </row>
    <row r="9" spans="1:8" ht="15.75" thickBot="1">
      <c r="A9" s="156"/>
      <c r="B9" s="168">
        <v>1</v>
      </c>
      <c r="C9" s="488" t="s">
        <v>56</v>
      </c>
      <c r="D9" s="489"/>
      <c r="E9" s="169">
        <v>13</v>
      </c>
      <c r="F9" s="302">
        <v>19</v>
      </c>
      <c r="G9" s="170">
        <v>3</v>
      </c>
      <c r="H9" s="171">
        <f>SUM(E9:G9)</f>
        <v>35</v>
      </c>
    </row>
    <row r="10" spans="1:8" ht="13.5" customHeight="1" thickBot="1">
      <c r="A10" s="156"/>
      <c r="B10" s="469" t="s">
        <v>146</v>
      </c>
      <c r="C10" s="471" t="s">
        <v>148</v>
      </c>
      <c r="D10" s="234" t="s">
        <v>6</v>
      </c>
      <c r="E10" s="172"/>
      <c r="F10" s="303"/>
      <c r="G10" s="173"/>
      <c r="H10" s="174">
        <f>SUM(E10:G10)</f>
        <v>0</v>
      </c>
    </row>
    <row r="11" spans="1:8" ht="13.5" customHeight="1" thickBot="1">
      <c r="A11" s="156"/>
      <c r="B11" s="470"/>
      <c r="C11" s="472"/>
      <c r="D11" s="234" t="s">
        <v>7</v>
      </c>
      <c r="E11" s="172"/>
      <c r="F11" s="303"/>
      <c r="G11" s="173"/>
      <c r="H11" s="174">
        <f>SUM(E11:G11)</f>
        <v>0</v>
      </c>
    </row>
    <row r="12" spans="1:8" ht="21" customHeight="1" thickBot="1">
      <c r="A12" s="156"/>
      <c r="B12" s="470"/>
      <c r="C12" s="473"/>
      <c r="D12" s="234" t="s">
        <v>8</v>
      </c>
      <c r="E12" s="172"/>
      <c r="F12" s="303"/>
      <c r="G12" s="173"/>
      <c r="H12" s="174">
        <f>SUM(E12:G12)</f>
        <v>0</v>
      </c>
    </row>
    <row r="13" spans="1:8" ht="15.75" thickBot="1">
      <c r="A13" s="156"/>
      <c r="B13" s="474">
        <v>2</v>
      </c>
      <c r="C13" s="476" t="s">
        <v>197</v>
      </c>
      <c r="D13" s="477"/>
      <c r="E13" s="309">
        <v>8</v>
      </c>
      <c r="F13" s="309">
        <v>5</v>
      </c>
      <c r="G13" s="309">
        <v>3</v>
      </c>
      <c r="H13" s="306">
        <f>SUM(E13:G13)</f>
        <v>16</v>
      </c>
    </row>
    <row r="14" spans="1:8" ht="18.75" customHeight="1" thickBot="1">
      <c r="A14" s="156"/>
      <c r="B14" s="475"/>
      <c r="C14" s="478"/>
      <c r="D14" s="479"/>
      <c r="E14" s="307">
        <f>IF(D9=0,0,D15/D9)</f>
        <v>0</v>
      </c>
      <c r="F14" s="308">
        <f>IF(F9=0,0,F15/F9)</f>
        <v>0.7368421052631579</v>
      </c>
      <c r="G14" s="308">
        <f>IF(G9=0,0,G15/G9)</f>
        <v>0</v>
      </c>
      <c r="H14" s="175">
        <f>IF(H9=0,0,H15/H9)</f>
        <v>0.5428571428571428</v>
      </c>
    </row>
    <row r="15" spans="1:8" ht="42" customHeight="1" thickBot="1">
      <c r="A15" s="156"/>
      <c r="B15" s="160">
        <v>3</v>
      </c>
      <c r="C15" s="480" t="s">
        <v>199</v>
      </c>
      <c r="D15" s="481"/>
      <c r="E15" s="169">
        <v>5</v>
      </c>
      <c r="F15" s="302">
        <v>14</v>
      </c>
      <c r="G15" s="170"/>
      <c r="H15" s="174">
        <f>SUM(E15:G15)</f>
        <v>19</v>
      </c>
    </row>
    <row r="16" spans="1:8" ht="60" customHeight="1" thickBot="1">
      <c r="A16" s="156"/>
      <c r="B16" s="160">
        <v>4</v>
      </c>
      <c r="C16" s="490" t="s">
        <v>198</v>
      </c>
      <c r="D16" s="491"/>
      <c r="E16" s="310"/>
      <c r="F16" s="311">
        <v>14</v>
      </c>
      <c r="G16" s="312"/>
      <c r="H16" s="174">
        <f>SUM(E16:G16)</f>
        <v>14</v>
      </c>
    </row>
    <row r="17" spans="2:8" ht="44.25" customHeight="1" thickBot="1">
      <c r="B17" s="161">
        <v>5</v>
      </c>
      <c r="C17" s="484" t="s">
        <v>57</v>
      </c>
      <c r="D17" s="485"/>
      <c r="E17" s="176">
        <v>72</v>
      </c>
      <c r="F17" s="304">
        <v>18</v>
      </c>
      <c r="G17" s="177">
        <v>25</v>
      </c>
      <c r="H17" s="174">
        <f>SUM(E17:G17)</f>
        <v>115</v>
      </c>
    </row>
  </sheetData>
  <sheetProtection selectLockedCells="1"/>
  <mergeCells count="15">
    <mergeCell ref="B13:B14"/>
    <mergeCell ref="C13:D14"/>
    <mergeCell ref="C15:D15"/>
    <mergeCell ref="C6:D7"/>
    <mergeCell ref="C17:D17"/>
    <mergeCell ref="C8:D8"/>
    <mergeCell ref="C9:D9"/>
    <mergeCell ref="C16:D16"/>
    <mergeCell ref="D2:F2"/>
    <mergeCell ref="B3:C3"/>
    <mergeCell ref="D3:F3"/>
    <mergeCell ref="C4:F4"/>
    <mergeCell ref="B6:B7"/>
    <mergeCell ref="B10:B12"/>
    <mergeCell ref="C10:C12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="70" zoomScaleNormal="70" zoomScalePageLayoutView="0" workbookViewId="0" topLeftCell="A4">
      <selection activeCell="H15" sqref="H15"/>
    </sheetView>
  </sheetViews>
  <sheetFormatPr defaultColWidth="9.140625" defaultRowHeight="12.75"/>
  <cols>
    <col min="1" max="1" width="4.00390625" style="47" customWidth="1"/>
    <col min="2" max="2" width="24.7109375" style="47" customWidth="1"/>
    <col min="3" max="5" width="9.140625" style="47" customWidth="1"/>
    <col min="6" max="6" width="8.7109375" style="47" customWidth="1"/>
    <col min="7" max="7" width="8.57421875" style="47" customWidth="1"/>
    <col min="8" max="8" width="7.8515625" style="47" customWidth="1"/>
    <col min="9" max="9" width="10.140625" style="47" customWidth="1"/>
    <col min="10" max="10" width="8.8515625" style="47" customWidth="1"/>
    <col min="11" max="11" width="9.28125" style="47" customWidth="1"/>
    <col min="12" max="12" width="10.00390625" style="47" customWidth="1"/>
    <col min="13" max="13" width="13.140625" style="47" customWidth="1"/>
    <col min="14" max="14" width="10.00390625" style="47" customWidth="1"/>
    <col min="15" max="15" width="11.7109375" style="47" customWidth="1"/>
    <col min="16" max="16" width="9.140625" style="47" customWidth="1"/>
    <col min="17" max="17" width="5.28125" style="47" customWidth="1"/>
    <col min="18" max="18" width="6.7109375" style="47" customWidth="1"/>
    <col min="19" max="19" width="7.00390625" style="47" customWidth="1"/>
    <col min="20" max="16384" width="9.140625" style="47" customWidth="1"/>
  </cols>
  <sheetData>
    <row r="1" spans="1:19" ht="24.75" customHeight="1">
      <c r="A1" s="238"/>
      <c r="B1" s="239"/>
      <c r="C1" s="493" t="s">
        <v>219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238"/>
      <c r="Q1" s="238"/>
      <c r="R1" s="238"/>
      <c r="S1" s="238"/>
    </row>
    <row r="2" spans="1:19" ht="12.75" customHeight="1">
      <c r="A2" s="238"/>
      <c r="B2" s="492" t="s">
        <v>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238"/>
    </row>
    <row r="3" spans="1:19" ht="15">
      <c r="A3" s="494" t="s">
        <v>216</v>
      </c>
      <c r="B3" s="494"/>
      <c r="C3" s="494"/>
      <c r="D3" s="494"/>
      <c r="E3" s="494"/>
      <c r="F3" s="240"/>
      <c r="G3" s="240"/>
      <c r="H3" s="240"/>
      <c r="I3" s="241"/>
      <c r="J3" s="241"/>
      <c r="K3" s="241"/>
      <c r="L3" s="241"/>
      <c r="M3" s="242"/>
      <c r="N3" s="242"/>
      <c r="O3" s="243"/>
      <c r="P3" s="243"/>
      <c r="Q3" s="243"/>
      <c r="R3" s="243"/>
      <c r="S3" s="244"/>
    </row>
    <row r="4" spans="1:19" ht="27" customHeight="1" thickBot="1">
      <c r="A4" s="495" t="s">
        <v>218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24" ht="72" customHeight="1">
      <c r="A5" s="496" t="s">
        <v>46</v>
      </c>
      <c r="B5" s="498" t="s">
        <v>125</v>
      </c>
      <c r="C5" s="498" t="s">
        <v>126</v>
      </c>
      <c r="D5" s="500" t="s">
        <v>143</v>
      </c>
      <c r="E5" s="502" t="s">
        <v>127</v>
      </c>
      <c r="F5" s="504" t="s">
        <v>210</v>
      </c>
      <c r="G5" s="505"/>
      <c r="H5" s="504" t="s">
        <v>128</v>
      </c>
      <c r="I5" s="505"/>
      <c r="J5" s="504" t="s">
        <v>58</v>
      </c>
      <c r="K5" s="505"/>
      <c r="L5" s="502" t="s">
        <v>129</v>
      </c>
      <c r="M5" s="502" t="s">
        <v>130</v>
      </c>
      <c r="N5" s="504" t="s">
        <v>211</v>
      </c>
      <c r="O5" s="505"/>
      <c r="P5" s="504" t="s">
        <v>212</v>
      </c>
      <c r="Q5" s="505"/>
      <c r="R5" s="504" t="s">
        <v>213</v>
      </c>
      <c r="S5" s="505"/>
      <c r="T5" s="502" t="s">
        <v>214</v>
      </c>
      <c r="U5" s="502" t="s">
        <v>131</v>
      </c>
      <c r="V5" s="504" t="s">
        <v>132</v>
      </c>
      <c r="W5" s="506"/>
      <c r="X5" s="507"/>
    </row>
    <row r="6" spans="1:24" ht="99" customHeight="1">
      <c r="A6" s="497"/>
      <c r="B6" s="499"/>
      <c r="C6" s="499"/>
      <c r="D6" s="501"/>
      <c r="E6" s="503"/>
      <c r="F6" s="325" t="s">
        <v>9</v>
      </c>
      <c r="G6" s="325" t="s">
        <v>215</v>
      </c>
      <c r="H6" s="326" t="s">
        <v>133</v>
      </c>
      <c r="I6" s="326" t="s">
        <v>134</v>
      </c>
      <c r="J6" s="326" t="s">
        <v>217</v>
      </c>
      <c r="K6" s="326" t="s">
        <v>135</v>
      </c>
      <c r="L6" s="503"/>
      <c r="M6" s="503"/>
      <c r="N6" s="326" t="s">
        <v>217</v>
      </c>
      <c r="O6" s="326" t="s">
        <v>135</v>
      </c>
      <c r="P6" s="326" t="s">
        <v>217</v>
      </c>
      <c r="Q6" s="326" t="s">
        <v>135</v>
      </c>
      <c r="R6" s="326" t="s">
        <v>217</v>
      </c>
      <c r="S6" s="326" t="s">
        <v>135</v>
      </c>
      <c r="T6" s="503"/>
      <c r="U6" s="503"/>
      <c r="V6" s="327" t="s">
        <v>136</v>
      </c>
      <c r="W6" s="326" t="s">
        <v>137</v>
      </c>
      <c r="X6" s="328" t="s">
        <v>138</v>
      </c>
    </row>
    <row r="7" spans="1:24" ht="18.75" customHeight="1">
      <c r="A7" s="250"/>
      <c r="B7" s="249" t="s">
        <v>10</v>
      </c>
      <c r="C7" s="235">
        <v>1</v>
      </c>
      <c r="D7" s="235" t="s">
        <v>146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13">
        <v>17</v>
      </c>
      <c r="U7" s="323">
        <v>18</v>
      </c>
      <c r="V7" s="324">
        <v>19</v>
      </c>
      <c r="W7" s="324">
        <v>20</v>
      </c>
      <c r="X7" s="329">
        <v>21</v>
      </c>
    </row>
    <row r="8" spans="1:24" ht="18" customHeight="1">
      <c r="A8" s="250">
        <v>1</v>
      </c>
      <c r="B8" s="249" t="s">
        <v>187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313"/>
      <c r="U8" s="320"/>
      <c r="V8" s="321"/>
      <c r="W8" s="321"/>
      <c r="X8" s="330"/>
    </row>
    <row r="9" spans="1:24" ht="18" customHeight="1">
      <c r="A9" s="250">
        <v>2</v>
      </c>
      <c r="B9" s="253" t="s">
        <v>186</v>
      </c>
      <c r="C9" s="235">
        <v>4</v>
      </c>
      <c r="D9" s="235"/>
      <c r="E9" s="235"/>
      <c r="F9" s="235"/>
      <c r="G9" s="235"/>
      <c r="H9" s="235">
        <v>4</v>
      </c>
      <c r="I9" s="235">
        <v>175</v>
      </c>
      <c r="J9" s="235">
        <v>3</v>
      </c>
      <c r="K9" s="235"/>
      <c r="L9" s="235">
        <v>4</v>
      </c>
      <c r="M9" s="235"/>
      <c r="N9" s="235">
        <v>3</v>
      </c>
      <c r="O9" s="235">
        <v>1</v>
      </c>
      <c r="P9" s="245"/>
      <c r="Q9" s="245"/>
      <c r="R9" s="236"/>
      <c r="S9" s="235"/>
      <c r="T9" s="314">
        <v>160</v>
      </c>
      <c r="U9" s="320">
        <v>100</v>
      </c>
      <c r="V9" s="321"/>
      <c r="W9" s="321">
        <v>4</v>
      </c>
      <c r="X9" s="330"/>
    </row>
    <row r="10" spans="1:24" ht="18" customHeight="1">
      <c r="A10" s="250">
        <v>3</v>
      </c>
      <c r="B10" s="253" t="s">
        <v>185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45"/>
      <c r="Q10" s="245"/>
      <c r="R10" s="236"/>
      <c r="S10" s="235"/>
      <c r="T10" s="314"/>
      <c r="U10" s="320"/>
      <c r="V10" s="321"/>
      <c r="W10" s="321"/>
      <c r="X10" s="330"/>
    </row>
    <row r="11" spans="1:24" ht="18" customHeight="1">
      <c r="A11" s="250">
        <v>4</v>
      </c>
      <c r="B11" s="253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45"/>
      <c r="Q11" s="245"/>
      <c r="R11" s="235"/>
      <c r="S11" s="235"/>
      <c r="T11" s="313"/>
      <c r="U11" s="320"/>
      <c r="V11" s="321"/>
      <c r="W11" s="321"/>
      <c r="X11" s="330"/>
    </row>
    <row r="12" spans="1:24" ht="18" customHeight="1">
      <c r="A12" s="250">
        <v>5</v>
      </c>
      <c r="B12" s="253" t="s">
        <v>98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45"/>
      <c r="Q12" s="245"/>
      <c r="R12" s="236"/>
      <c r="S12" s="235"/>
      <c r="T12" s="313"/>
      <c r="U12" s="320"/>
      <c r="V12" s="321"/>
      <c r="W12" s="321"/>
      <c r="X12" s="330"/>
    </row>
    <row r="13" spans="1:24" ht="18" customHeight="1">
      <c r="A13" s="250">
        <v>6</v>
      </c>
      <c r="B13" s="253" t="s">
        <v>99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45"/>
      <c r="Q13" s="245"/>
      <c r="R13" s="236"/>
      <c r="S13" s="235"/>
      <c r="T13" s="313"/>
      <c r="U13" s="320"/>
      <c r="V13" s="321"/>
      <c r="W13" s="321"/>
      <c r="X13" s="330"/>
    </row>
    <row r="14" spans="1:24" ht="18" customHeight="1">
      <c r="A14" s="250">
        <v>7</v>
      </c>
      <c r="B14" s="253" t="s">
        <v>100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45"/>
      <c r="Q14" s="245"/>
      <c r="R14" s="236"/>
      <c r="S14" s="235"/>
      <c r="T14" s="313"/>
      <c r="U14" s="320"/>
      <c r="V14" s="321"/>
      <c r="W14" s="321"/>
      <c r="X14" s="330"/>
    </row>
    <row r="15" spans="1:24" ht="18" customHeight="1">
      <c r="A15" s="250">
        <v>8</v>
      </c>
      <c r="B15" s="253" t="s">
        <v>101</v>
      </c>
      <c r="C15" s="235">
        <v>6</v>
      </c>
      <c r="D15" s="235"/>
      <c r="E15" s="235"/>
      <c r="F15" s="235">
        <v>5</v>
      </c>
      <c r="G15" s="235">
        <v>5</v>
      </c>
      <c r="H15" s="235">
        <v>1</v>
      </c>
      <c r="I15" s="235">
        <v>15</v>
      </c>
      <c r="J15" s="235">
        <v>2</v>
      </c>
      <c r="K15" s="235"/>
      <c r="L15" s="235">
        <v>1</v>
      </c>
      <c r="M15" s="235"/>
      <c r="N15" s="235">
        <v>1</v>
      </c>
      <c r="O15" s="235"/>
      <c r="P15" s="245"/>
      <c r="Q15" s="245"/>
      <c r="R15" s="236">
        <v>1</v>
      </c>
      <c r="S15" s="235"/>
      <c r="T15" s="313">
        <v>15</v>
      </c>
      <c r="U15" s="320">
        <v>15</v>
      </c>
      <c r="V15" s="321"/>
      <c r="W15" s="321">
        <v>5</v>
      </c>
      <c r="X15" s="330"/>
    </row>
    <row r="16" spans="1:24" ht="18" customHeight="1">
      <c r="A16" s="250">
        <v>9</v>
      </c>
      <c r="B16" s="253" t="s">
        <v>102</v>
      </c>
      <c r="C16" s="235">
        <v>41</v>
      </c>
      <c r="D16" s="235"/>
      <c r="E16" s="235"/>
      <c r="F16" s="235">
        <v>38</v>
      </c>
      <c r="G16" s="235">
        <v>38</v>
      </c>
      <c r="H16" s="235">
        <v>5</v>
      </c>
      <c r="I16" s="235">
        <v>150</v>
      </c>
      <c r="J16" s="235">
        <v>22</v>
      </c>
      <c r="K16" s="235"/>
      <c r="L16" s="235">
        <v>5</v>
      </c>
      <c r="M16" s="235"/>
      <c r="N16" s="235">
        <v>19</v>
      </c>
      <c r="O16" s="235"/>
      <c r="P16" s="245">
        <v>4</v>
      </c>
      <c r="Q16" s="245"/>
      <c r="R16" s="236">
        <v>5</v>
      </c>
      <c r="S16" s="235"/>
      <c r="T16" s="313">
        <v>150</v>
      </c>
      <c r="U16" s="320">
        <v>150.37</v>
      </c>
      <c r="V16" s="321"/>
      <c r="W16" s="321">
        <v>43</v>
      </c>
      <c r="X16" s="330"/>
    </row>
    <row r="17" spans="1:24" ht="18" customHeight="1">
      <c r="A17" s="250">
        <v>10</v>
      </c>
      <c r="B17" s="253" t="s">
        <v>103</v>
      </c>
      <c r="C17" s="235">
        <v>16</v>
      </c>
      <c r="D17" s="235"/>
      <c r="E17" s="235"/>
      <c r="F17" s="235">
        <v>12</v>
      </c>
      <c r="G17" s="235">
        <v>12</v>
      </c>
      <c r="H17" s="235">
        <v>4</v>
      </c>
      <c r="I17" s="235">
        <v>40</v>
      </c>
      <c r="J17" s="235"/>
      <c r="K17" s="235"/>
      <c r="L17" s="235">
        <v>4</v>
      </c>
      <c r="M17" s="235"/>
      <c r="N17" s="235">
        <v>4</v>
      </c>
      <c r="O17" s="235"/>
      <c r="P17" s="245">
        <v>2</v>
      </c>
      <c r="Q17" s="245"/>
      <c r="R17" s="236">
        <v>2</v>
      </c>
      <c r="S17" s="235"/>
      <c r="T17" s="313">
        <v>40</v>
      </c>
      <c r="U17" s="320"/>
      <c r="V17" s="321"/>
      <c r="W17" s="321">
        <v>4</v>
      </c>
      <c r="X17" s="330"/>
    </row>
    <row r="18" spans="1:24" ht="18" customHeight="1">
      <c r="A18" s="250">
        <v>11</v>
      </c>
      <c r="B18" s="253" t="s">
        <v>104</v>
      </c>
      <c r="C18" s="235"/>
      <c r="D18" s="235"/>
      <c r="E18" s="235"/>
      <c r="F18" s="235"/>
      <c r="G18" s="235"/>
      <c r="H18" s="235"/>
      <c r="I18" s="235"/>
      <c r="J18" s="235">
        <v>2</v>
      </c>
      <c r="K18" s="235"/>
      <c r="L18" s="235"/>
      <c r="M18" s="235"/>
      <c r="N18" s="235">
        <v>2</v>
      </c>
      <c r="O18" s="235"/>
      <c r="P18" s="245"/>
      <c r="Q18" s="245"/>
      <c r="R18" s="236"/>
      <c r="S18" s="235"/>
      <c r="T18" s="313"/>
      <c r="U18" s="320">
        <v>100</v>
      </c>
      <c r="V18" s="321"/>
      <c r="W18" s="321"/>
      <c r="X18" s="330"/>
    </row>
    <row r="19" spans="1:24" ht="18" customHeight="1">
      <c r="A19" s="250">
        <v>12</v>
      </c>
      <c r="B19" s="253" t="s">
        <v>105</v>
      </c>
      <c r="C19" s="235"/>
      <c r="D19" s="235"/>
      <c r="E19" s="235"/>
      <c r="F19" s="235"/>
      <c r="G19" s="235"/>
      <c r="H19" s="235"/>
      <c r="I19" s="235"/>
      <c r="J19" s="235">
        <v>1</v>
      </c>
      <c r="K19" s="235"/>
      <c r="L19" s="235"/>
      <c r="M19" s="235"/>
      <c r="N19" s="235">
        <v>1</v>
      </c>
      <c r="O19" s="235"/>
      <c r="P19" s="245"/>
      <c r="Q19" s="245"/>
      <c r="R19" s="236">
        <v>1</v>
      </c>
      <c r="S19" s="235"/>
      <c r="T19" s="313"/>
      <c r="U19" s="320"/>
      <c r="V19" s="321"/>
      <c r="W19" s="321"/>
      <c r="X19" s="330"/>
    </row>
    <row r="20" spans="1:24" ht="18" customHeight="1">
      <c r="A20" s="250">
        <v>13</v>
      </c>
      <c r="B20" s="253" t="s">
        <v>106</v>
      </c>
      <c r="C20" s="235">
        <v>6</v>
      </c>
      <c r="D20" s="235"/>
      <c r="E20" s="235"/>
      <c r="F20" s="235"/>
      <c r="G20" s="235"/>
      <c r="H20" s="235">
        <v>6</v>
      </c>
      <c r="I20" s="235">
        <v>195.2</v>
      </c>
      <c r="J20" s="235">
        <v>3</v>
      </c>
      <c r="K20" s="235">
        <v>1</v>
      </c>
      <c r="L20" s="235">
        <v>5</v>
      </c>
      <c r="M20" s="235"/>
      <c r="N20" s="235">
        <v>2</v>
      </c>
      <c r="O20" s="235"/>
      <c r="P20" s="245"/>
      <c r="Q20" s="245"/>
      <c r="R20" s="236">
        <v>1</v>
      </c>
      <c r="S20" s="235"/>
      <c r="T20" s="313">
        <v>159.2</v>
      </c>
      <c r="U20" s="320">
        <v>68.4</v>
      </c>
      <c r="V20" s="321"/>
      <c r="W20" s="321">
        <v>5</v>
      </c>
      <c r="X20" s="330"/>
    </row>
    <row r="21" spans="1:24" ht="18" customHeight="1">
      <c r="A21" s="250">
        <v>14</v>
      </c>
      <c r="B21" s="253" t="s">
        <v>107</v>
      </c>
      <c r="C21" s="235">
        <v>82</v>
      </c>
      <c r="D21" s="235"/>
      <c r="E21" s="235"/>
      <c r="F21" s="235">
        <v>19</v>
      </c>
      <c r="G21" s="235">
        <v>19</v>
      </c>
      <c r="H21" s="235">
        <v>61</v>
      </c>
      <c r="I21" s="235">
        <v>183</v>
      </c>
      <c r="J21" s="235">
        <v>44</v>
      </c>
      <c r="K21" s="235">
        <v>38</v>
      </c>
      <c r="L21" s="235">
        <v>23</v>
      </c>
      <c r="M21" s="235"/>
      <c r="N21" s="235">
        <v>13</v>
      </c>
      <c r="O21" s="235">
        <v>7</v>
      </c>
      <c r="P21" s="245"/>
      <c r="Q21" s="245"/>
      <c r="R21" s="235">
        <v>4</v>
      </c>
      <c r="S21" s="235">
        <v>1</v>
      </c>
      <c r="T21" s="313">
        <v>180</v>
      </c>
      <c r="U21" s="320">
        <v>228</v>
      </c>
      <c r="V21" s="321"/>
      <c r="W21" s="321">
        <v>79</v>
      </c>
      <c r="X21" s="330"/>
    </row>
    <row r="22" spans="1:24" ht="18" customHeight="1">
      <c r="A22" s="250">
        <v>15</v>
      </c>
      <c r="B22" s="253" t="s">
        <v>108</v>
      </c>
      <c r="C22" s="235">
        <v>8</v>
      </c>
      <c r="D22" s="235"/>
      <c r="E22" s="235"/>
      <c r="F22" s="236"/>
      <c r="G22" s="236"/>
      <c r="H22" s="235">
        <v>8</v>
      </c>
      <c r="I22" s="235">
        <v>190</v>
      </c>
      <c r="J22" s="236"/>
      <c r="K22" s="236"/>
      <c r="L22" s="236">
        <v>8</v>
      </c>
      <c r="M22" s="236"/>
      <c r="N22" s="246"/>
      <c r="O22" s="245"/>
      <c r="P22" s="245"/>
      <c r="Q22" s="245"/>
      <c r="R22" s="236"/>
      <c r="S22" s="246"/>
      <c r="T22" s="314">
        <v>190</v>
      </c>
      <c r="U22" s="320"/>
      <c r="V22" s="321"/>
      <c r="W22" s="321">
        <v>8</v>
      </c>
      <c r="X22" s="330"/>
    </row>
    <row r="23" spans="1:24" ht="18" customHeight="1">
      <c r="A23" s="250">
        <v>16</v>
      </c>
      <c r="B23" s="253" t="s">
        <v>109</v>
      </c>
      <c r="C23" s="235"/>
      <c r="D23" s="235"/>
      <c r="E23" s="235"/>
      <c r="F23" s="236"/>
      <c r="G23" s="236"/>
      <c r="H23" s="235"/>
      <c r="I23" s="235"/>
      <c r="J23" s="236"/>
      <c r="K23" s="236"/>
      <c r="L23" s="236"/>
      <c r="M23" s="236"/>
      <c r="N23" s="246"/>
      <c r="O23" s="245"/>
      <c r="P23" s="245"/>
      <c r="Q23" s="245"/>
      <c r="R23" s="236"/>
      <c r="S23" s="246"/>
      <c r="T23" s="314"/>
      <c r="U23" s="320"/>
      <c r="V23" s="321"/>
      <c r="W23" s="321"/>
      <c r="X23" s="330"/>
    </row>
    <row r="24" spans="1:24" ht="18" customHeight="1">
      <c r="A24" s="250">
        <v>17</v>
      </c>
      <c r="B24" s="253" t="s">
        <v>110</v>
      </c>
      <c r="C24" s="235"/>
      <c r="D24" s="235"/>
      <c r="E24" s="235"/>
      <c r="F24" s="236"/>
      <c r="G24" s="236"/>
      <c r="H24" s="235"/>
      <c r="I24" s="235"/>
      <c r="J24" s="236">
        <v>1</v>
      </c>
      <c r="K24" s="236"/>
      <c r="L24" s="236"/>
      <c r="M24" s="236"/>
      <c r="N24" s="246">
        <v>1</v>
      </c>
      <c r="O24" s="245"/>
      <c r="P24" s="245"/>
      <c r="Q24" s="245"/>
      <c r="R24" s="236">
        <v>1</v>
      </c>
      <c r="S24" s="246"/>
      <c r="T24" s="314"/>
      <c r="U24" s="320">
        <v>30</v>
      </c>
      <c r="V24" s="321"/>
      <c r="W24" s="321"/>
      <c r="X24" s="330"/>
    </row>
    <row r="25" spans="1:24" ht="18" customHeight="1">
      <c r="A25" s="250">
        <v>18</v>
      </c>
      <c r="B25" s="253" t="s">
        <v>111</v>
      </c>
      <c r="C25" s="235"/>
      <c r="D25" s="235"/>
      <c r="E25" s="235"/>
      <c r="F25" s="236"/>
      <c r="G25" s="236"/>
      <c r="H25" s="235"/>
      <c r="I25" s="235"/>
      <c r="J25" s="236"/>
      <c r="K25" s="236"/>
      <c r="L25" s="236"/>
      <c r="M25" s="236"/>
      <c r="N25" s="246"/>
      <c r="O25" s="245"/>
      <c r="P25" s="245"/>
      <c r="Q25" s="245"/>
      <c r="R25" s="236"/>
      <c r="S25" s="246"/>
      <c r="T25" s="314"/>
      <c r="U25" s="320"/>
      <c r="V25" s="321"/>
      <c r="W25" s="321"/>
      <c r="X25" s="330"/>
    </row>
    <row r="26" spans="1:24" ht="18" customHeight="1">
      <c r="A26" s="250">
        <v>19</v>
      </c>
      <c r="B26" s="253" t="s">
        <v>112</v>
      </c>
      <c r="C26" s="247">
        <v>1</v>
      </c>
      <c r="D26" s="247"/>
      <c r="E26" s="247"/>
      <c r="F26" s="248"/>
      <c r="G26" s="248"/>
      <c r="H26" s="247">
        <v>1</v>
      </c>
      <c r="I26" s="248">
        <v>50</v>
      </c>
      <c r="J26" s="248">
        <v>2</v>
      </c>
      <c r="K26" s="248"/>
      <c r="L26" s="248">
        <v>1</v>
      </c>
      <c r="M26" s="248"/>
      <c r="N26" s="248">
        <v>2</v>
      </c>
      <c r="O26" s="248"/>
      <c r="P26" s="248"/>
      <c r="Q26" s="248"/>
      <c r="R26" s="236">
        <v>2</v>
      </c>
      <c r="S26" s="248"/>
      <c r="T26" s="315">
        <v>50</v>
      </c>
      <c r="U26" s="320">
        <v>5</v>
      </c>
      <c r="V26" s="321"/>
      <c r="W26" s="321">
        <v>1</v>
      </c>
      <c r="X26" s="330"/>
    </row>
    <row r="27" spans="1:24" ht="18" customHeight="1">
      <c r="A27" s="250">
        <v>20</v>
      </c>
      <c r="B27" s="253" t="s">
        <v>113</v>
      </c>
      <c r="C27" s="236"/>
      <c r="D27" s="236"/>
      <c r="E27" s="236"/>
      <c r="F27" s="236"/>
      <c r="G27" s="236"/>
      <c r="H27" s="236"/>
      <c r="I27" s="235"/>
      <c r="J27" s="236"/>
      <c r="K27" s="236"/>
      <c r="L27" s="236"/>
      <c r="M27" s="236"/>
      <c r="N27" s="246"/>
      <c r="O27" s="245"/>
      <c r="P27" s="245"/>
      <c r="Q27" s="245"/>
      <c r="R27" s="236"/>
      <c r="S27" s="246"/>
      <c r="T27" s="316"/>
      <c r="U27" s="320"/>
      <c r="V27" s="321"/>
      <c r="W27" s="321"/>
      <c r="X27" s="330"/>
    </row>
    <row r="28" spans="1:24" ht="18" customHeight="1">
      <c r="A28" s="250">
        <v>21</v>
      </c>
      <c r="B28" s="253" t="s">
        <v>114</v>
      </c>
      <c r="C28" s="236"/>
      <c r="D28" s="236"/>
      <c r="E28" s="236"/>
      <c r="F28" s="236"/>
      <c r="G28" s="236"/>
      <c r="H28" s="236"/>
      <c r="I28" s="235"/>
      <c r="J28" s="236"/>
      <c r="K28" s="236"/>
      <c r="L28" s="236"/>
      <c r="M28" s="236"/>
      <c r="N28" s="246"/>
      <c r="O28" s="245"/>
      <c r="P28" s="245"/>
      <c r="Q28" s="245"/>
      <c r="R28" s="236"/>
      <c r="S28" s="246"/>
      <c r="T28" s="316"/>
      <c r="U28" s="320"/>
      <c r="V28" s="321"/>
      <c r="W28" s="321"/>
      <c r="X28" s="330"/>
    </row>
    <row r="29" spans="1:24" ht="18" customHeight="1">
      <c r="A29" s="250">
        <v>22</v>
      </c>
      <c r="B29" s="254" t="s">
        <v>184</v>
      </c>
      <c r="C29" s="237">
        <v>1</v>
      </c>
      <c r="D29" s="237"/>
      <c r="E29" s="237"/>
      <c r="F29" s="236">
        <v>1</v>
      </c>
      <c r="G29" s="236">
        <v>1</v>
      </c>
      <c r="H29" s="236"/>
      <c r="I29" s="235"/>
      <c r="J29" s="236">
        <v>3</v>
      </c>
      <c r="K29" s="236"/>
      <c r="L29" s="236"/>
      <c r="M29" s="236"/>
      <c r="N29" s="246">
        <v>1</v>
      </c>
      <c r="O29" s="245"/>
      <c r="P29" s="245"/>
      <c r="Q29" s="245"/>
      <c r="R29" s="236"/>
      <c r="S29" s="246"/>
      <c r="T29" s="316"/>
      <c r="U29" s="320">
        <v>60</v>
      </c>
      <c r="V29" s="321"/>
      <c r="W29" s="321">
        <v>1</v>
      </c>
      <c r="X29" s="330"/>
    </row>
    <row r="30" spans="1:24" ht="18" customHeight="1">
      <c r="A30" s="250">
        <v>23</v>
      </c>
      <c r="B30" s="254" t="s">
        <v>115</v>
      </c>
      <c r="C30" s="236"/>
      <c r="D30" s="236"/>
      <c r="E30" s="236"/>
      <c r="F30" s="236"/>
      <c r="G30" s="236"/>
      <c r="H30" s="236"/>
      <c r="I30" s="235"/>
      <c r="J30" s="236"/>
      <c r="K30" s="236"/>
      <c r="L30" s="236"/>
      <c r="M30" s="236"/>
      <c r="N30" s="246"/>
      <c r="O30" s="245"/>
      <c r="P30" s="245"/>
      <c r="Q30" s="245"/>
      <c r="R30" s="236"/>
      <c r="S30" s="246"/>
      <c r="T30" s="316"/>
      <c r="U30" s="320"/>
      <c r="V30" s="321"/>
      <c r="W30" s="321"/>
      <c r="X30" s="330"/>
    </row>
    <row r="31" spans="1:24" ht="18" customHeight="1">
      <c r="A31" s="250">
        <v>24</v>
      </c>
      <c r="B31" s="254" t="s">
        <v>116</v>
      </c>
      <c r="C31" s="236"/>
      <c r="D31" s="236"/>
      <c r="E31" s="236"/>
      <c r="F31" s="236"/>
      <c r="G31" s="236"/>
      <c r="H31" s="236"/>
      <c r="I31" s="235"/>
      <c r="J31" s="236"/>
      <c r="K31" s="236"/>
      <c r="L31" s="236"/>
      <c r="M31" s="236"/>
      <c r="N31" s="246"/>
      <c r="O31" s="245"/>
      <c r="P31" s="245"/>
      <c r="Q31" s="245"/>
      <c r="R31" s="236"/>
      <c r="S31" s="246"/>
      <c r="T31" s="316"/>
      <c r="U31" s="322"/>
      <c r="V31" s="321"/>
      <c r="W31" s="321"/>
      <c r="X31" s="330"/>
    </row>
    <row r="32" spans="1:24" ht="18" customHeight="1">
      <c r="A32" s="250">
        <v>25</v>
      </c>
      <c r="B32" s="254" t="s">
        <v>117</v>
      </c>
      <c r="C32" s="247"/>
      <c r="D32" s="247"/>
      <c r="E32" s="247"/>
      <c r="F32" s="248"/>
      <c r="G32" s="248"/>
      <c r="H32" s="247"/>
      <c r="I32" s="248"/>
      <c r="J32" s="248"/>
      <c r="K32" s="248"/>
      <c r="L32" s="248"/>
      <c r="M32" s="248"/>
      <c r="N32" s="248"/>
      <c r="O32" s="248"/>
      <c r="P32" s="248"/>
      <c r="Q32" s="248"/>
      <c r="R32" s="236"/>
      <c r="S32" s="248"/>
      <c r="T32" s="315"/>
      <c r="U32" s="320"/>
      <c r="V32" s="321"/>
      <c r="W32" s="321"/>
      <c r="X32" s="330"/>
    </row>
    <row r="33" spans="1:24" ht="18" customHeight="1">
      <c r="A33" s="250">
        <v>26</v>
      </c>
      <c r="B33" s="254" t="s">
        <v>118</v>
      </c>
      <c r="C33" s="236"/>
      <c r="D33" s="236"/>
      <c r="E33" s="236"/>
      <c r="F33" s="236"/>
      <c r="G33" s="236"/>
      <c r="H33" s="236"/>
      <c r="I33" s="235"/>
      <c r="J33" s="236"/>
      <c r="K33" s="236"/>
      <c r="L33" s="236"/>
      <c r="M33" s="236"/>
      <c r="N33" s="246"/>
      <c r="O33" s="245"/>
      <c r="P33" s="245"/>
      <c r="Q33" s="245"/>
      <c r="R33" s="236"/>
      <c r="S33" s="246"/>
      <c r="T33" s="316"/>
      <c r="U33" s="320"/>
      <c r="V33" s="321"/>
      <c r="W33" s="321"/>
      <c r="X33" s="330"/>
    </row>
    <row r="34" spans="1:24" ht="18" customHeight="1">
      <c r="A34" s="250">
        <v>27</v>
      </c>
      <c r="B34" s="254" t="s">
        <v>119</v>
      </c>
      <c r="C34" s="236"/>
      <c r="D34" s="236"/>
      <c r="E34" s="236"/>
      <c r="F34" s="236"/>
      <c r="G34" s="236"/>
      <c r="H34" s="236"/>
      <c r="I34" s="235"/>
      <c r="J34" s="236"/>
      <c r="K34" s="236"/>
      <c r="L34" s="236"/>
      <c r="M34" s="236"/>
      <c r="N34" s="246"/>
      <c r="O34" s="245"/>
      <c r="P34" s="245"/>
      <c r="Q34" s="245"/>
      <c r="R34" s="236"/>
      <c r="S34" s="246"/>
      <c r="T34" s="316"/>
      <c r="U34" s="320"/>
      <c r="V34" s="321"/>
      <c r="W34" s="321"/>
      <c r="X34" s="330"/>
    </row>
    <row r="35" spans="1:24" ht="18" customHeight="1">
      <c r="A35" s="250">
        <v>28</v>
      </c>
      <c r="B35" s="254" t="s">
        <v>120</v>
      </c>
      <c r="C35" s="236"/>
      <c r="D35" s="236"/>
      <c r="E35" s="236"/>
      <c r="F35" s="236"/>
      <c r="G35" s="236"/>
      <c r="H35" s="236"/>
      <c r="I35" s="235"/>
      <c r="J35" s="236"/>
      <c r="K35" s="236"/>
      <c r="L35" s="236"/>
      <c r="M35" s="236"/>
      <c r="N35" s="246"/>
      <c r="O35" s="245"/>
      <c r="P35" s="245"/>
      <c r="Q35" s="245"/>
      <c r="R35" s="236"/>
      <c r="S35" s="246"/>
      <c r="T35" s="316"/>
      <c r="U35" s="320"/>
      <c r="V35" s="321"/>
      <c r="W35" s="321"/>
      <c r="X35" s="330"/>
    </row>
    <row r="36" spans="1:24" ht="18" customHeight="1">
      <c r="A36" s="250">
        <v>29</v>
      </c>
      <c r="B36" s="254" t="s">
        <v>203</v>
      </c>
      <c r="C36" s="247">
        <v>1</v>
      </c>
      <c r="D36" s="247"/>
      <c r="E36" s="247"/>
      <c r="F36" s="248"/>
      <c r="G36" s="248"/>
      <c r="H36" s="247">
        <v>1</v>
      </c>
      <c r="I36" s="248">
        <v>30</v>
      </c>
      <c r="J36" s="248"/>
      <c r="K36" s="248"/>
      <c r="L36" s="248">
        <v>1</v>
      </c>
      <c r="M36" s="248"/>
      <c r="N36" s="248"/>
      <c r="O36" s="248"/>
      <c r="P36" s="248"/>
      <c r="Q36" s="248"/>
      <c r="R36" s="236"/>
      <c r="S36" s="248"/>
      <c r="T36" s="315">
        <v>30</v>
      </c>
      <c r="U36" s="320"/>
      <c r="V36" s="321"/>
      <c r="W36" s="321">
        <v>1</v>
      </c>
      <c r="X36" s="330"/>
    </row>
    <row r="37" spans="1:24" ht="18" customHeight="1">
      <c r="A37" s="250">
        <v>30</v>
      </c>
      <c r="B37" s="254" t="s">
        <v>204</v>
      </c>
      <c r="C37" s="247"/>
      <c r="D37" s="247"/>
      <c r="E37" s="247"/>
      <c r="F37" s="248"/>
      <c r="G37" s="248"/>
      <c r="H37" s="247"/>
      <c r="I37" s="248"/>
      <c r="J37" s="248"/>
      <c r="K37" s="248"/>
      <c r="L37" s="248"/>
      <c r="M37" s="248"/>
      <c r="N37" s="248"/>
      <c r="O37" s="248"/>
      <c r="P37" s="248"/>
      <c r="Q37" s="248"/>
      <c r="R37" s="236"/>
      <c r="S37" s="248"/>
      <c r="T37" s="315"/>
      <c r="U37" s="320"/>
      <c r="V37" s="321"/>
      <c r="W37" s="321"/>
      <c r="X37" s="330"/>
    </row>
    <row r="38" spans="1:24" ht="18" customHeight="1">
      <c r="A38" s="250">
        <v>31</v>
      </c>
      <c r="B38" s="254" t="s">
        <v>205</v>
      </c>
      <c r="C38" s="247">
        <v>1</v>
      </c>
      <c r="D38" s="247"/>
      <c r="E38" s="247"/>
      <c r="F38" s="248"/>
      <c r="G38" s="248"/>
      <c r="H38" s="247">
        <v>1</v>
      </c>
      <c r="I38" s="248">
        <v>50</v>
      </c>
      <c r="J38" s="248">
        <v>1</v>
      </c>
      <c r="K38" s="248"/>
      <c r="L38" s="248">
        <v>1</v>
      </c>
      <c r="M38" s="248"/>
      <c r="N38" s="248">
        <v>1</v>
      </c>
      <c r="O38" s="248"/>
      <c r="P38" s="248"/>
      <c r="Q38" s="248"/>
      <c r="R38" s="236">
        <v>1</v>
      </c>
      <c r="S38" s="248"/>
      <c r="T38" s="315">
        <v>50</v>
      </c>
      <c r="U38" s="320"/>
      <c r="V38" s="321"/>
      <c r="W38" s="321">
        <v>1</v>
      </c>
      <c r="X38" s="330"/>
    </row>
    <row r="39" spans="1:24" ht="18" customHeight="1">
      <c r="A39" s="250">
        <v>32</v>
      </c>
      <c r="B39" s="254" t="s">
        <v>206</v>
      </c>
      <c r="C39" s="247">
        <v>5</v>
      </c>
      <c r="D39" s="247"/>
      <c r="E39" s="247"/>
      <c r="F39" s="248">
        <v>3</v>
      </c>
      <c r="G39" s="248">
        <v>3</v>
      </c>
      <c r="H39" s="247">
        <v>2</v>
      </c>
      <c r="I39" s="248">
        <v>120</v>
      </c>
      <c r="J39" s="248">
        <v>2</v>
      </c>
      <c r="K39" s="248"/>
      <c r="L39" s="248">
        <v>2</v>
      </c>
      <c r="M39" s="248"/>
      <c r="N39" s="248"/>
      <c r="O39" s="248"/>
      <c r="P39" s="248"/>
      <c r="Q39" s="248"/>
      <c r="R39" s="236"/>
      <c r="S39" s="248"/>
      <c r="T39" s="315">
        <v>120</v>
      </c>
      <c r="U39" s="320">
        <v>40</v>
      </c>
      <c r="V39" s="321"/>
      <c r="W39" s="321">
        <v>3</v>
      </c>
      <c r="X39" s="330">
        <v>2</v>
      </c>
    </row>
    <row r="40" spans="1:24" ht="18" customHeight="1">
      <c r="A40" s="250">
        <v>33</v>
      </c>
      <c r="B40" s="254" t="s">
        <v>207</v>
      </c>
      <c r="C40" s="247"/>
      <c r="D40" s="247"/>
      <c r="E40" s="247"/>
      <c r="F40" s="248"/>
      <c r="G40" s="248"/>
      <c r="H40" s="247"/>
      <c r="I40" s="248"/>
      <c r="J40" s="248"/>
      <c r="K40" s="248"/>
      <c r="L40" s="248"/>
      <c r="M40" s="248"/>
      <c r="N40" s="248"/>
      <c r="O40" s="248"/>
      <c r="P40" s="248"/>
      <c r="Q40" s="248"/>
      <c r="R40" s="236"/>
      <c r="S40" s="248"/>
      <c r="T40" s="315"/>
      <c r="U40" s="320"/>
      <c r="V40" s="321"/>
      <c r="W40" s="321"/>
      <c r="X40" s="330"/>
    </row>
    <row r="41" spans="1:24" ht="18" customHeight="1">
      <c r="A41" s="250">
        <v>34</v>
      </c>
      <c r="B41" s="254" t="s">
        <v>208</v>
      </c>
      <c r="C41" s="247">
        <v>1</v>
      </c>
      <c r="D41" s="247"/>
      <c r="E41" s="247"/>
      <c r="F41" s="248">
        <v>1</v>
      </c>
      <c r="G41" s="248">
        <v>1</v>
      </c>
      <c r="H41" s="247"/>
      <c r="I41" s="248"/>
      <c r="J41" s="248"/>
      <c r="K41" s="248"/>
      <c r="L41" s="248"/>
      <c r="M41" s="248"/>
      <c r="N41" s="248"/>
      <c r="O41" s="248"/>
      <c r="P41" s="248"/>
      <c r="Q41" s="248"/>
      <c r="R41" s="236"/>
      <c r="S41" s="248"/>
      <c r="T41" s="315"/>
      <c r="U41" s="320"/>
      <c r="V41" s="321"/>
      <c r="W41" s="321">
        <v>1</v>
      </c>
      <c r="X41" s="330"/>
    </row>
    <row r="42" spans="1:24" ht="15" customHeight="1">
      <c r="A42" s="250">
        <v>35</v>
      </c>
      <c r="B42" s="253" t="s">
        <v>192</v>
      </c>
      <c r="C42" s="236">
        <v>5</v>
      </c>
      <c r="D42" s="236"/>
      <c r="E42" s="236"/>
      <c r="F42" s="236"/>
      <c r="G42" s="236"/>
      <c r="H42" s="236">
        <v>5</v>
      </c>
      <c r="I42" s="235">
        <v>250</v>
      </c>
      <c r="J42" s="236"/>
      <c r="K42" s="236">
        <v>5</v>
      </c>
      <c r="L42" s="236"/>
      <c r="M42" s="236"/>
      <c r="N42" s="246"/>
      <c r="O42" s="245"/>
      <c r="P42" s="245"/>
      <c r="Q42" s="245"/>
      <c r="R42" s="236"/>
      <c r="S42" s="246"/>
      <c r="T42" s="316">
        <v>250</v>
      </c>
      <c r="U42" s="320">
        <v>250</v>
      </c>
      <c r="V42" s="321"/>
      <c r="W42" s="321">
        <v>1</v>
      </c>
      <c r="X42" s="330"/>
    </row>
    <row r="43" spans="1:24" ht="17.25" customHeight="1" thickBot="1">
      <c r="A43" s="339">
        <v>36</v>
      </c>
      <c r="B43" s="255" t="s">
        <v>59</v>
      </c>
      <c r="C43" s="256"/>
      <c r="D43" s="256"/>
      <c r="E43" s="256"/>
      <c r="F43" s="256"/>
      <c r="G43" s="256"/>
      <c r="H43" s="256"/>
      <c r="I43" s="257"/>
      <c r="J43" s="256"/>
      <c r="K43" s="256"/>
      <c r="L43" s="256"/>
      <c r="M43" s="256"/>
      <c r="N43" s="258"/>
      <c r="O43" s="259"/>
      <c r="P43" s="259"/>
      <c r="Q43" s="259"/>
      <c r="R43" s="256"/>
      <c r="S43" s="258"/>
      <c r="T43" s="317"/>
      <c r="U43" s="334"/>
      <c r="V43" s="335"/>
      <c r="W43" s="335"/>
      <c r="X43" s="336"/>
    </row>
    <row r="44" spans="1:24" ht="13.5" customHeight="1">
      <c r="A44" s="340">
        <v>37</v>
      </c>
      <c r="B44" s="260" t="s">
        <v>84</v>
      </c>
      <c r="C44" s="261">
        <f aca="true" t="shared" si="0" ref="C44:T44">SUM(C8:C43)</f>
        <v>178</v>
      </c>
      <c r="D44" s="261">
        <f>SUM(D8:D43)</f>
        <v>0</v>
      </c>
      <c r="E44" s="261">
        <f t="shared" si="0"/>
        <v>0</v>
      </c>
      <c r="F44" s="261">
        <f t="shared" si="0"/>
        <v>79</v>
      </c>
      <c r="G44" s="261">
        <f t="shared" si="0"/>
        <v>79</v>
      </c>
      <c r="H44" s="261">
        <f>SUM(H8:H43)</f>
        <v>99</v>
      </c>
      <c r="I44" s="261">
        <f t="shared" si="0"/>
        <v>1448.2</v>
      </c>
      <c r="J44" s="261">
        <f t="shared" si="0"/>
        <v>86</v>
      </c>
      <c r="K44" s="261">
        <f t="shared" si="0"/>
        <v>44</v>
      </c>
      <c r="L44" s="261">
        <f t="shared" si="0"/>
        <v>55</v>
      </c>
      <c r="M44" s="261">
        <f t="shared" si="0"/>
        <v>0</v>
      </c>
      <c r="N44" s="261">
        <f t="shared" si="0"/>
        <v>50</v>
      </c>
      <c r="O44" s="261">
        <f t="shared" si="0"/>
        <v>8</v>
      </c>
      <c r="P44" s="261">
        <f t="shared" si="0"/>
        <v>6</v>
      </c>
      <c r="Q44" s="261">
        <f t="shared" si="0"/>
        <v>0</v>
      </c>
      <c r="R44" s="261">
        <f t="shared" si="0"/>
        <v>18</v>
      </c>
      <c r="S44" s="261">
        <f t="shared" si="0"/>
        <v>1</v>
      </c>
      <c r="T44" s="318">
        <f t="shared" si="0"/>
        <v>1394.2</v>
      </c>
      <c r="U44" s="337">
        <f>SUM(U8:U43)</f>
        <v>1046.77</v>
      </c>
      <c r="V44" s="337">
        <f>SUM(V8:V43)</f>
        <v>0</v>
      </c>
      <c r="W44" s="337">
        <f>SUM(W8:W43)</f>
        <v>157</v>
      </c>
      <c r="X44" s="338">
        <f>SUM(X8:X43)</f>
        <v>2</v>
      </c>
    </row>
    <row r="45" spans="1:24" ht="19.5" customHeight="1" thickBot="1">
      <c r="A45" s="331">
        <v>38</v>
      </c>
      <c r="B45" s="251" t="s">
        <v>142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319"/>
      <c r="U45" s="332"/>
      <c r="V45" s="332"/>
      <c r="W45" s="332"/>
      <c r="X45" s="333"/>
    </row>
    <row r="46" spans="1:20" ht="19.5" customHeight="1">
      <c r="A46" s="49"/>
      <c r="B46" s="50"/>
      <c r="C46" s="51"/>
      <c r="D46" s="51"/>
      <c r="E46" s="52"/>
      <c r="F46" s="53"/>
      <c r="G46" s="53"/>
      <c r="H46" s="51"/>
      <c r="I46" s="53"/>
      <c r="J46" s="53"/>
      <c r="K46" s="53"/>
      <c r="L46" s="53"/>
      <c r="M46" s="54"/>
      <c r="N46" s="55"/>
      <c r="O46" s="55"/>
      <c r="P46" s="55"/>
      <c r="Q46" s="54"/>
      <c r="R46" s="54"/>
      <c r="S46" s="54"/>
      <c r="T46" s="48"/>
    </row>
    <row r="47" spans="1:20" ht="12.75">
      <c r="A47" s="56" t="s">
        <v>139</v>
      </c>
      <c r="B47" s="56"/>
      <c r="C47" s="56" t="s">
        <v>220</v>
      </c>
      <c r="D47" s="56"/>
      <c r="E47" s="56"/>
      <c r="F47" s="56"/>
      <c r="G47" s="56"/>
      <c r="H47" s="56"/>
      <c r="I47" s="56"/>
      <c r="J47" s="56" t="s">
        <v>140</v>
      </c>
      <c r="K47" s="56" t="s">
        <v>222</v>
      </c>
      <c r="L47" s="56"/>
      <c r="M47" s="57"/>
      <c r="N47" s="57"/>
      <c r="O47" s="48"/>
      <c r="P47" s="48"/>
      <c r="Q47" s="57"/>
      <c r="R47" s="57"/>
      <c r="S47" s="57"/>
      <c r="T47" s="48"/>
    </row>
    <row r="48" spans="1:19" ht="12.75">
      <c r="A48" s="56" t="s">
        <v>141</v>
      </c>
      <c r="B48" s="56"/>
      <c r="C48" s="56" t="s">
        <v>221</v>
      </c>
      <c r="D48" s="56"/>
      <c r="E48" s="56"/>
      <c r="F48" s="56"/>
      <c r="G48" s="56"/>
      <c r="H48" s="56"/>
      <c r="I48" s="56"/>
      <c r="J48" s="56"/>
      <c r="K48" s="56"/>
      <c r="L48" s="56"/>
      <c r="M48" s="48"/>
      <c r="N48" s="48"/>
      <c r="O48" s="48"/>
      <c r="P48" s="48"/>
      <c r="Q48" s="48"/>
      <c r="R48" s="48"/>
      <c r="S48" s="48"/>
    </row>
    <row r="49" spans="1:1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ht="12.75">
      <c r="B50" s="47" t="s">
        <v>224</v>
      </c>
    </row>
    <row r="51" ht="12.75">
      <c r="B51" s="47" t="s">
        <v>227</v>
      </c>
    </row>
    <row r="52" ht="12.75">
      <c r="B52" s="47" t="s">
        <v>226</v>
      </c>
    </row>
    <row r="53" ht="12.75">
      <c r="B53" s="47" t="s">
        <v>225</v>
      </c>
    </row>
  </sheetData>
  <sheetProtection/>
  <protectedRanges>
    <protectedRange sqref="A3:M4 Q3:S4" name="Диапазон7"/>
    <protectedRange sqref="H46" name="Диапазон1"/>
    <protectedRange sqref="J12:N13 S12:T13 G12:G13 F12 J17:N17 S17:T17 F17:G17 J19:N19 S19:T19 G19" name="Диапазон2_1"/>
    <protectedRange sqref="H32 I33:I35 C32:E32 H11:I24 I25 H25:H26 C9:N10 S9:S10 C11:E26 I42:I43 I27:I31 H36:H41 C36:E41" name="Диапазон1_1"/>
    <protectedRange sqref="J21:N21 R21:T21 G21" name="Диапазон3_1"/>
    <protectedRange sqref="I26:Q26 T26 I32:Q32 S32:T32 S22:S26 J22:N25 G22:G26" name="Диапазон4_1"/>
    <protectedRange sqref="J33:N35 F33:H35 J27:N31 F27:H31 S27:T31 G36:G41 I36:Q41 S33:T41" name="Диапазон5_1"/>
    <protectedRange sqref="S43:T43 F43:H43 J43:N43" name="Диапазон6_1"/>
  </protectedRanges>
  <mergeCells count="20"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zoomScalePageLayoutView="0" workbookViewId="0" topLeftCell="A10">
      <selection activeCell="N14" sqref="N14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09" t="s">
        <v>219</v>
      </c>
      <c r="F1" s="509"/>
      <c r="G1" s="509"/>
      <c r="H1" s="509"/>
    </row>
    <row r="2" spans="5:8" ht="21.75" customHeight="1">
      <c r="E2" s="510" t="s">
        <v>28</v>
      </c>
      <c r="F2" s="510"/>
      <c r="G2" s="510"/>
      <c r="H2" s="510"/>
    </row>
    <row r="3" spans="4:11" ht="15.75">
      <c r="D3" s="37" t="s">
        <v>60</v>
      </c>
      <c r="E3" s="37"/>
      <c r="F3" s="37"/>
      <c r="G3" s="37"/>
      <c r="H3" s="37"/>
      <c r="I3" s="37"/>
      <c r="J3" s="37"/>
      <c r="K3" s="36"/>
    </row>
    <row r="4" spans="4:11" ht="30" customHeight="1">
      <c r="D4" s="37"/>
      <c r="E4" s="352" t="s">
        <v>122</v>
      </c>
      <c r="F4" s="352"/>
      <c r="G4" s="352"/>
      <c r="H4" s="352"/>
      <c r="I4" s="352"/>
      <c r="J4" s="37"/>
      <c r="K4" s="36"/>
    </row>
    <row r="5" spans="4:11" ht="13.5" thickBot="1">
      <c r="D5" s="11"/>
      <c r="E5" s="11"/>
      <c r="F5" s="11"/>
      <c r="G5" s="11"/>
      <c r="H5" s="11"/>
      <c r="I5" s="11"/>
      <c r="J5" s="11"/>
      <c r="K5" s="11"/>
    </row>
    <row r="6" spans="3:11" ht="76.5" customHeight="1">
      <c r="C6" s="511"/>
      <c r="D6" s="512" t="s">
        <v>61</v>
      </c>
      <c r="E6" s="514" t="s">
        <v>46</v>
      </c>
      <c r="F6" s="45" t="s">
        <v>62</v>
      </c>
      <c r="G6" s="516" t="s">
        <v>63</v>
      </c>
      <c r="H6" s="45" t="s">
        <v>64</v>
      </c>
      <c r="I6" s="45" t="s">
        <v>65</v>
      </c>
      <c r="J6" s="45" t="s">
        <v>66</v>
      </c>
      <c r="K6" s="277" t="s">
        <v>67</v>
      </c>
    </row>
    <row r="7" spans="3:11" ht="28.5" customHeight="1">
      <c r="C7" s="511"/>
      <c r="D7" s="513"/>
      <c r="E7" s="515"/>
      <c r="F7" s="38" t="s">
        <v>55</v>
      </c>
      <c r="G7" s="517"/>
      <c r="H7" s="38" t="s">
        <v>55</v>
      </c>
      <c r="I7" s="38" t="s">
        <v>55</v>
      </c>
      <c r="J7" s="38" t="s">
        <v>55</v>
      </c>
      <c r="K7" s="278" t="s">
        <v>55</v>
      </c>
    </row>
    <row r="8" spans="3:11" ht="13.5" thickBot="1">
      <c r="C8" s="25"/>
      <c r="D8" s="283" t="s">
        <v>10</v>
      </c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6">
        <v>6</v>
      </c>
    </row>
    <row r="9" spans="4:11" ht="32.25" customHeight="1">
      <c r="D9" s="269" t="s">
        <v>188</v>
      </c>
      <c r="E9" s="270">
        <v>1</v>
      </c>
      <c r="F9" s="263"/>
      <c r="G9" s="263">
        <v>10</v>
      </c>
      <c r="H9" s="263">
        <v>2</v>
      </c>
      <c r="I9" s="263"/>
      <c r="J9" s="263">
        <v>1</v>
      </c>
      <c r="K9" s="279">
        <v>1</v>
      </c>
    </row>
    <row r="10" spans="4:11" ht="30" customHeight="1">
      <c r="D10" s="44" t="s">
        <v>68</v>
      </c>
      <c r="E10" s="271">
        <v>2</v>
      </c>
      <c r="F10" s="264">
        <v>217</v>
      </c>
      <c r="G10" s="264">
        <v>21</v>
      </c>
      <c r="H10" s="264">
        <v>10</v>
      </c>
      <c r="I10" s="264"/>
      <c r="J10" s="264">
        <v>20</v>
      </c>
      <c r="K10" s="280">
        <v>1</v>
      </c>
    </row>
    <row r="11" spans="4:11" ht="28.5" customHeight="1">
      <c r="D11" s="44" t="s">
        <v>69</v>
      </c>
      <c r="E11" s="271">
        <v>3</v>
      </c>
      <c r="F11" s="264">
        <v>35</v>
      </c>
      <c r="G11" s="264">
        <v>9</v>
      </c>
      <c r="H11" s="264">
        <v>3</v>
      </c>
      <c r="I11" s="264">
        <v>1</v>
      </c>
      <c r="J11" s="264">
        <v>2</v>
      </c>
      <c r="K11" s="280"/>
    </row>
    <row r="12" spans="4:11" ht="55.5" customHeight="1">
      <c r="D12" s="44" t="s">
        <v>189</v>
      </c>
      <c r="E12" s="271">
        <v>4</v>
      </c>
      <c r="F12" s="264">
        <v>1</v>
      </c>
      <c r="G12" s="264">
        <v>1</v>
      </c>
      <c r="H12" s="264"/>
      <c r="I12" s="264">
        <v>1</v>
      </c>
      <c r="J12" s="264">
        <v>2</v>
      </c>
      <c r="K12" s="280"/>
    </row>
    <row r="13" spans="4:11" ht="46.5" customHeight="1">
      <c r="D13" s="44" t="s">
        <v>88</v>
      </c>
      <c r="E13" s="271">
        <v>5</v>
      </c>
      <c r="F13" s="264">
        <v>4</v>
      </c>
      <c r="G13" s="264">
        <v>1</v>
      </c>
      <c r="H13" s="264">
        <v>2</v>
      </c>
      <c r="I13" s="264"/>
      <c r="J13" s="264"/>
      <c r="K13" s="280">
        <v>2</v>
      </c>
    </row>
    <row r="14" spans="4:11" ht="41.25" customHeight="1">
      <c r="D14" s="44" t="s">
        <v>89</v>
      </c>
      <c r="E14" s="271">
        <v>6</v>
      </c>
      <c r="F14" s="264">
        <v>86</v>
      </c>
      <c r="G14" s="264">
        <v>24</v>
      </c>
      <c r="H14" s="264">
        <v>33</v>
      </c>
      <c r="I14" s="264"/>
      <c r="J14" s="264">
        <v>12</v>
      </c>
      <c r="K14" s="280">
        <v>10</v>
      </c>
    </row>
    <row r="15" spans="4:11" ht="40.5" customHeight="1">
      <c r="D15" s="44" t="s">
        <v>90</v>
      </c>
      <c r="E15" s="271">
        <v>7</v>
      </c>
      <c r="F15" s="264"/>
      <c r="G15" s="264"/>
      <c r="H15" s="264"/>
      <c r="I15" s="264"/>
      <c r="J15" s="264"/>
      <c r="K15" s="280"/>
    </row>
    <row r="16" spans="4:11" ht="40.5" customHeight="1">
      <c r="D16" s="44" t="s">
        <v>121</v>
      </c>
      <c r="E16" s="271">
        <v>8</v>
      </c>
      <c r="F16" s="264"/>
      <c r="G16" s="264"/>
      <c r="H16" s="264"/>
      <c r="I16" s="264"/>
      <c r="J16" s="264"/>
      <c r="K16" s="280"/>
    </row>
    <row r="17" spans="4:11" ht="41.25" customHeight="1">
      <c r="D17" s="44" t="s">
        <v>91</v>
      </c>
      <c r="E17" s="271">
        <v>9</v>
      </c>
      <c r="F17" s="264">
        <v>7</v>
      </c>
      <c r="G17" s="264">
        <v>3</v>
      </c>
      <c r="H17" s="264">
        <v>4</v>
      </c>
      <c r="I17" s="264"/>
      <c r="J17" s="264">
        <v>1</v>
      </c>
      <c r="K17" s="280">
        <v>1</v>
      </c>
    </row>
    <row r="18" spans="4:11" ht="40.5" customHeight="1">
      <c r="D18" s="44" t="s">
        <v>70</v>
      </c>
      <c r="E18" s="271">
        <v>10</v>
      </c>
      <c r="F18" s="264">
        <v>5</v>
      </c>
      <c r="G18" s="264"/>
      <c r="H18" s="264"/>
      <c r="I18" s="264"/>
      <c r="J18" s="264"/>
      <c r="K18" s="280"/>
    </row>
    <row r="19" spans="4:11" ht="47.25" customHeight="1">
      <c r="D19" s="44" t="s">
        <v>71</v>
      </c>
      <c r="E19" s="271">
        <v>11</v>
      </c>
      <c r="F19" s="264"/>
      <c r="G19" s="264"/>
      <c r="H19" s="264"/>
      <c r="I19" s="264"/>
      <c r="J19" s="264"/>
      <c r="K19" s="280"/>
    </row>
    <row r="20" spans="4:11" ht="42" customHeight="1" thickBot="1">
      <c r="D20" s="272" t="s">
        <v>72</v>
      </c>
      <c r="E20" s="273">
        <v>12</v>
      </c>
      <c r="F20" s="265"/>
      <c r="G20" s="265"/>
      <c r="H20" s="265"/>
      <c r="I20" s="265"/>
      <c r="J20" s="265"/>
      <c r="K20" s="281"/>
    </row>
    <row r="21" spans="3:11" ht="20.25" customHeight="1" thickBot="1">
      <c r="C21" s="41"/>
      <c r="D21" s="262" t="s">
        <v>73</v>
      </c>
      <c r="E21" s="268">
        <v>13</v>
      </c>
      <c r="F21" s="266">
        <f aca="true" t="shared" si="0" ref="F21:K21">SUM(F9:F20)</f>
        <v>355</v>
      </c>
      <c r="G21" s="267">
        <f t="shared" si="0"/>
        <v>69</v>
      </c>
      <c r="H21" s="267">
        <f t="shared" si="0"/>
        <v>54</v>
      </c>
      <c r="I21" s="267">
        <f t="shared" si="0"/>
        <v>2</v>
      </c>
      <c r="J21" s="267">
        <f t="shared" si="0"/>
        <v>38</v>
      </c>
      <c r="K21" s="282">
        <f t="shared" si="0"/>
        <v>15</v>
      </c>
    </row>
    <row r="22" spans="3:11" s="41" customFormat="1" ht="15.75" customHeight="1">
      <c r="C22"/>
      <c r="D22" s="508"/>
      <c r="E22" s="508"/>
      <c r="F22" s="42"/>
      <c r="G22" s="42"/>
      <c r="H22" s="42"/>
      <c r="I22" s="42"/>
      <c r="J22" s="42"/>
      <c r="K22" s="42"/>
    </row>
  </sheetData>
  <sheetProtection/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tabSelected="1" zoomScale="75" zoomScaleNormal="75" zoomScalePageLayoutView="0" workbookViewId="0" topLeftCell="A1">
      <selection activeCell="Q15" sqref="Q15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09" t="s">
        <v>219</v>
      </c>
      <c r="H1" s="509"/>
    </row>
    <row r="2" spans="3:10" ht="18" customHeight="1">
      <c r="C2" s="518" t="s">
        <v>144</v>
      </c>
      <c r="D2" s="518"/>
      <c r="E2" s="518"/>
      <c r="F2" s="518"/>
      <c r="G2" s="510"/>
      <c r="H2" s="510"/>
      <c r="J2" s="35"/>
    </row>
    <row r="3" spans="3:10" ht="18" customHeight="1">
      <c r="C3" s="37"/>
      <c r="D3" s="37"/>
      <c r="E3" s="37"/>
      <c r="F3" s="43"/>
      <c r="G3" s="43"/>
      <c r="H3" s="43"/>
      <c r="I3" s="11"/>
      <c r="J3" s="11"/>
    </row>
    <row r="4" spans="3:10" ht="90" customHeight="1">
      <c r="C4" s="43"/>
      <c r="D4" s="519" t="s">
        <v>193</v>
      </c>
      <c r="E4" s="519"/>
      <c r="F4" s="519"/>
      <c r="G4" s="519"/>
      <c r="H4" s="519"/>
      <c r="I4" s="519"/>
      <c r="J4" s="11"/>
    </row>
    <row r="5" spans="3:10" ht="13.5" thickBot="1">
      <c r="C5" s="11"/>
      <c r="D5" s="11"/>
      <c r="E5" s="11"/>
      <c r="F5" s="11"/>
      <c r="G5" s="11"/>
      <c r="H5" s="11"/>
      <c r="I5" s="11"/>
      <c r="J5" s="11"/>
    </row>
    <row r="6" spans="2:13" ht="117" customHeight="1">
      <c r="B6" s="511"/>
      <c r="C6" s="527" t="s">
        <v>74</v>
      </c>
      <c r="D6" s="520"/>
      <c r="E6" s="520" t="s">
        <v>46</v>
      </c>
      <c r="F6" s="46" t="s">
        <v>75</v>
      </c>
      <c r="G6" s="520" t="s">
        <v>76</v>
      </c>
      <c r="H6" s="46" t="s">
        <v>77</v>
      </c>
      <c r="I6" s="46" t="s">
        <v>78</v>
      </c>
      <c r="J6" s="46" t="s">
        <v>79</v>
      </c>
      <c r="K6" s="46" t="s">
        <v>80</v>
      </c>
      <c r="L6" s="46" t="s">
        <v>81</v>
      </c>
      <c r="M6" s="284" t="s">
        <v>82</v>
      </c>
    </row>
    <row r="7" spans="2:13" ht="39" customHeight="1">
      <c r="B7" s="511"/>
      <c r="C7" s="528"/>
      <c r="D7" s="521"/>
      <c r="E7" s="521"/>
      <c r="F7" s="285" t="s">
        <v>55</v>
      </c>
      <c r="G7" s="521"/>
      <c r="H7" s="285" t="s">
        <v>55</v>
      </c>
      <c r="I7" s="285" t="s">
        <v>55</v>
      </c>
      <c r="J7" s="285" t="s">
        <v>55</v>
      </c>
      <c r="K7" s="285" t="s">
        <v>55</v>
      </c>
      <c r="L7" s="285" t="s">
        <v>55</v>
      </c>
      <c r="M7" s="286" t="s">
        <v>55</v>
      </c>
    </row>
    <row r="8" spans="3:13" ht="13.5" thickBot="1">
      <c r="C8" s="522" t="s">
        <v>10</v>
      </c>
      <c r="D8" s="523"/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5">
        <v>6</v>
      </c>
      <c r="L8" s="275">
        <v>7</v>
      </c>
      <c r="M8" s="276">
        <v>8</v>
      </c>
    </row>
    <row r="9" spans="3:13" ht="24" customHeight="1">
      <c r="C9" s="525" t="s">
        <v>190</v>
      </c>
      <c r="D9" s="287" t="s">
        <v>6</v>
      </c>
      <c r="E9" s="288">
        <v>1</v>
      </c>
      <c r="F9" s="39"/>
      <c r="G9" s="39"/>
      <c r="H9" s="39"/>
      <c r="I9" s="39"/>
      <c r="J9" s="39"/>
      <c r="K9" s="39"/>
      <c r="L9" s="39"/>
      <c r="M9" s="296">
        <v>1</v>
      </c>
    </row>
    <row r="10" spans="3:13" ht="17.25" customHeight="1">
      <c r="C10" s="526"/>
      <c r="D10" s="289" t="s">
        <v>7</v>
      </c>
      <c r="E10" s="290">
        <v>2</v>
      </c>
      <c r="F10" s="40"/>
      <c r="G10" s="40"/>
      <c r="H10" s="40"/>
      <c r="I10" s="40"/>
      <c r="J10" s="40"/>
      <c r="K10" s="40"/>
      <c r="L10" s="40"/>
      <c r="M10" s="297"/>
    </row>
    <row r="11" spans="3:13" ht="20.25" customHeight="1" thickBot="1">
      <c r="C11" s="526"/>
      <c r="D11" s="289" t="s">
        <v>8</v>
      </c>
      <c r="E11" s="290">
        <v>3</v>
      </c>
      <c r="F11" s="40"/>
      <c r="G11" s="40"/>
      <c r="H11" s="40"/>
      <c r="I11" s="40"/>
      <c r="J11" s="40"/>
      <c r="K11" s="40"/>
      <c r="L11" s="40"/>
      <c r="M11" s="295">
        <v>1</v>
      </c>
    </row>
    <row r="12" spans="3:12" ht="23.25" customHeight="1">
      <c r="C12" s="526" t="s">
        <v>83</v>
      </c>
      <c r="D12" s="289" t="s">
        <v>6</v>
      </c>
      <c r="E12" s="290">
        <v>4</v>
      </c>
      <c r="F12" s="40"/>
      <c r="G12" s="40"/>
      <c r="H12" s="40"/>
      <c r="I12" s="40"/>
      <c r="J12" s="40"/>
      <c r="K12" s="40"/>
      <c r="L12" s="291"/>
    </row>
    <row r="13" spans="3:12" ht="21" customHeight="1">
      <c r="C13" s="526"/>
      <c r="D13" s="289" t="s">
        <v>7</v>
      </c>
      <c r="E13" s="290">
        <v>5</v>
      </c>
      <c r="F13" s="40"/>
      <c r="G13" s="40"/>
      <c r="H13" s="40"/>
      <c r="I13" s="40"/>
      <c r="J13" s="40"/>
      <c r="K13" s="40"/>
      <c r="L13" s="291"/>
    </row>
    <row r="14" spans="3:12" ht="26.25" customHeight="1" thickBot="1">
      <c r="C14" s="531"/>
      <c r="D14" s="292" t="s">
        <v>8</v>
      </c>
      <c r="E14" s="293">
        <v>6</v>
      </c>
      <c r="F14" s="294"/>
      <c r="G14" s="294"/>
      <c r="H14" s="294"/>
      <c r="I14" s="294"/>
      <c r="J14" s="294"/>
      <c r="K14" s="294"/>
      <c r="L14" s="295"/>
    </row>
    <row r="15" spans="3:12" ht="13.5" thickBot="1">
      <c r="C15" s="532" t="s">
        <v>73</v>
      </c>
      <c r="D15" s="287" t="s">
        <v>6</v>
      </c>
      <c r="E15" s="288">
        <v>7</v>
      </c>
      <c r="F15" s="300">
        <f aca="true" t="shared" si="0" ref="F15:L17">F9+F12</f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</row>
    <row r="16" spans="3:12" ht="13.5" thickBot="1">
      <c r="C16" s="533"/>
      <c r="D16" s="289" t="s">
        <v>7</v>
      </c>
      <c r="E16" s="290">
        <v>8</v>
      </c>
      <c r="F16" s="299">
        <f t="shared" si="0"/>
        <v>0</v>
      </c>
      <c r="G16" s="301">
        <f t="shared" si="0"/>
        <v>0</v>
      </c>
      <c r="H16" s="301">
        <f t="shared" si="0"/>
        <v>0</v>
      </c>
      <c r="I16" s="301">
        <f t="shared" si="0"/>
        <v>0</v>
      </c>
      <c r="J16" s="301">
        <f t="shared" si="0"/>
        <v>0</v>
      </c>
      <c r="K16" s="301">
        <f t="shared" si="0"/>
        <v>0</v>
      </c>
      <c r="L16" s="301">
        <f t="shared" si="0"/>
        <v>0</v>
      </c>
    </row>
    <row r="17" spans="3:12" ht="13.5" thickBot="1">
      <c r="C17" s="534"/>
      <c r="D17" s="292" t="s">
        <v>8</v>
      </c>
      <c r="E17" s="293">
        <v>9</v>
      </c>
      <c r="F17" s="299">
        <f t="shared" si="0"/>
        <v>0</v>
      </c>
      <c r="G17" s="301">
        <f t="shared" si="0"/>
        <v>0</v>
      </c>
      <c r="H17" s="301">
        <f t="shared" si="0"/>
        <v>0</v>
      </c>
      <c r="I17" s="301">
        <f t="shared" si="0"/>
        <v>0</v>
      </c>
      <c r="J17" s="301">
        <f t="shared" si="0"/>
        <v>0</v>
      </c>
      <c r="K17" s="301">
        <f t="shared" si="0"/>
        <v>0</v>
      </c>
      <c r="L17" s="301">
        <f t="shared" si="0"/>
        <v>0</v>
      </c>
    </row>
    <row r="18" spans="3:12" ht="13.5" thickBot="1">
      <c r="C18" s="529" t="s">
        <v>84</v>
      </c>
      <c r="D18" s="530"/>
      <c r="E18" s="298">
        <v>10</v>
      </c>
      <c r="F18" s="300">
        <f aca="true" t="shared" si="1" ref="F18:L18">SUM(F15:F17)</f>
        <v>0</v>
      </c>
      <c r="G18" s="301">
        <f t="shared" si="1"/>
        <v>0</v>
      </c>
      <c r="H18" s="301">
        <f t="shared" si="1"/>
        <v>0</v>
      </c>
      <c r="I18" s="301">
        <f t="shared" si="1"/>
        <v>0</v>
      </c>
      <c r="J18" s="301">
        <f t="shared" si="1"/>
        <v>0</v>
      </c>
      <c r="K18" s="301">
        <f t="shared" si="1"/>
        <v>0</v>
      </c>
      <c r="L18" s="301">
        <f t="shared" si="1"/>
        <v>0</v>
      </c>
    </row>
    <row r="19" spans="3:10" ht="12.75">
      <c r="C19" s="11"/>
      <c r="D19" s="11"/>
      <c r="E19" s="11"/>
      <c r="F19" s="11"/>
      <c r="G19" s="11"/>
      <c r="H19" s="11"/>
      <c r="I19" s="11"/>
      <c r="J19" s="11"/>
    </row>
    <row r="20" spans="9:10" ht="27.75" customHeight="1">
      <c r="I20" s="11"/>
      <c r="J20" s="11"/>
    </row>
    <row r="21" spans="3:10" ht="12.75">
      <c r="C21" s="11"/>
      <c r="D21" s="11"/>
      <c r="E21" s="11"/>
      <c r="F21" s="11"/>
      <c r="G21" s="11"/>
      <c r="H21" s="11"/>
      <c r="I21" s="11"/>
      <c r="J21" s="11"/>
    </row>
    <row r="22" spans="3:10" ht="12.75">
      <c r="C22" s="11"/>
      <c r="D22" s="11"/>
      <c r="E22" s="11"/>
      <c r="F22" s="11"/>
      <c r="G22" s="11"/>
      <c r="H22" s="11"/>
      <c r="I22" s="11"/>
      <c r="J22" s="11"/>
    </row>
    <row r="23" spans="3:9" ht="13.5" thickBot="1">
      <c r="C23" t="s">
        <v>85</v>
      </c>
      <c r="D23" s="344" t="s">
        <v>220</v>
      </c>
      <c r="E23" s="344"/>
      <c r="F23" s="344"/>
      <c r="G23" t="s">
        <v>86</v>
      </c>
      <c r="H23" s="524" t="s">
        <v>222</v>
      </c>
      <c r="I23" s="524"/>
    </row>
    <row r="26" spans="3:6" ht="13.5" thickBot="1">
      <c r="C26" t="s">
        <v>87</v>
      </c>
      <c r="D26" s="344" t="s">
        <v>223</v>
      </c>
      <c r="E26" s="344"/>
      <c r="F26" s="344"/>
    </row>
    <row r="29" spans="3:6" ht="12.75">
      <c r="C29" t="s">
        <v>209</v>
      </c>
      <c r="F29" s="58"/>
    </row>
  </sheetData>
  <sheetProtection selectLockedCells="1"/>
  <mergeCells count="16"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G1:H1"/>
    <mergeCell ref="C2:F2"/>
    <mergeCell ref="G2:H2"/>
    <mergeCell ref="D4:I4"/>
    <mergeCell ref="G6:G7"/>
    <mergeCell ref="C8:D8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Новикова Наталья Владимировна</cp:lastModifiedBy>
  <cp:lastPrinted>2014-04-08T06:52:51Z</cp:lastPrinted>
  <dcterms:created xsi:type="dcterms:W3CDTF">2010-01-18T10:32:59Z</dcterms:created>
  <dcterms:modified xsi:type="dcterms:W3CDTF">2016-01-19T05:14:36Z</dcterms:modified>
  <cp:category/>
  <cp:version/>
  <cp:contentType/>
  <cp:contentStatus/>
</cp:coreProperties>
</file>