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085" windowHeight="7770" tabRatio="789" activeTab="1"/>
  </bookViews>
  <sheets>
    <sheet name="Форма 1" sheetId="1" r:id="rId1"/>
    <sheet name="Форма 1(продолжение)" sheetId="64" r:id="rId2"/>
    <sheet name="Табл 1 к ф.1" sheetId="3" r:id="rId3"/>
    <sheet name="Табл 2 к ф.1" sheetId="65" r:id="rId4"/>
    <sheet name="Табл 3 к ф.1(часть1)" sheetId="62" r:id="rId5"/>
    <sheet name="Табл 3 к ф.1(часть2)" sheetId="63" r:id="rId6"/>
    <sheet name="Табл 4 к ф.1" sheetId="59" r:id="rId7"/>
    <sheet name="Табл 5 к ф.1" sheetId="60" r:id="rId8"/>
    <sheet name="табл 6 к ф.1" sheetId="46" r:id="rId9"/>
    <sheet name="табл 7 к ф.1" sheetId="61" r:id="rId10"/>
  </sheets>
  <externalReferences>
    <externalReference r:id="rId11"/>
  </externalReferences>
  <definedNames>
    <definedName name="_xlnm.Print_Titles" localSheetId="3">'Табл 2 к ф.1'!$6:$6</definedName>
    <definedName name="_xlnm.Print_Titles" localSheetId="6">'Табл 4 к ф.1'!$9:$9</definedName>
    <definedName name="_xlnm.Print_Titles" localSheetId="0">'Форма 1'!$7:$7</definedName>
    <definedName name="_xlnm.Print_Area" localSheetId="2">'Табл 1 к ф.1'!$A$1:$G$8</definedName>
    <definedName name="_xlnm.Print_Area" localSheetId="3">'Табл 2 к ф.1'!$B$1:$J$19</definedName>
    <definedName name="_xlnm.Print_Area" localSheetId="5">'Табл 3 к ф.1(часть2)'!$B$1:$H$40</definedName>
    <definedName name="_xlnm.Print_Area" localSheetId="6">'Табл 4 к ф.1'!$A$1:$O$24</definedName>
    <definedName name="_xlnm.Print_Area" localSheetId="7">'Табл 5 к ф.1'!$A:$K</definedName>
    <definedName name="_xlnm.Print_Area" localSheetId="0">'Форма 1'!$A$1:$S$94</definedName>
    <definedName name="ппп">[1]Свод1!#REF!</definedName>
    <definedName name="Ст._19.7_КоАП_Непредставление_сведений__информации" localSheetId="3">[1]Свод1!#REF!</definedName>
    <definedName name="Ст._19.7_КоАП_Непредставление_сведений__информации" localSheetId="4">[1]Свод1!#REF!</definedName>
    <definedName name="Ст._19.7_КоАП_Непредставление_сведений__информации" localSheetId="5">[1]Свод1!#REF!</definedName>
    <definedName name="Ст._19.7_КоАП_Непредставление_сведений__информации" localSheetId="6">[1]Свод1!#REF!</definedName>
    <definedName name="Ст._19.7_КоАП_Непредставление_сведений__информации" localSheetId="7">[1]Свод1!#REF!</definedName>
    <definedName name="Ст._19.7_КоАП_Непредставление_сведений__информации" localSheetId="9">[1]Свод1!#REF!</definedName>
    <definedName name="Ст._19.7_КоАП_Непредставление_сведений__информации" localSheetId="1">[1]Свод1!#REF!</definedName>
    <definedName name="Ст._19.7_КоАП_Непредставление_сведений__информации">[1]Свод1!#REF!</definedName>
  </definedNames>
  <calcPr calcId="145621" iterateDelta="1E-4"/>
</workbook>
</file>

<file path=xl/calcChain.xml><?xml version="1.0" encoding="utf-8"?>
<calcChain xmlns="http://schemas.openxmlformats.org/spreadsheetml/2006/main">
  <c r="D12" i="60" l="1"/>
  <c r="G12" i="60" s="1"/>
  <c r="F12" i="60"/>
  <c r="I28" i="59" l="1"/>
  <c r="J18" i="65" l="1"/>
  <c r="I18" i="65"/>
  <c r="H18" i="65"/>
  <c r="G18" i="65"/>
  <c r="F18" i="65"/>
  <c r="E18" i="65"/>
  <c r="D18" i="65"/>
  <c r="J17" i="65"/>
  <c r="I17" i="65"/>
  <c r="H17" i="65"/>
  <c r="G17" i="65"/>
  <c r="F17" i="65"/>
  <c r="E17" i="65"/>
  <c r="D17" i="65"/>
  <c r="P20" i="64" l="1"/>
  <c r="J20" i="64"/>
  <c r="D20" i="64"/>
  <c r="P13" i="64"/>
  <c r="J13" i="64"/>
  <c r="D13" i="64"/>
  <c r="P12" i="64"/>
  <c r="J12" i="64"/>
  <c r="D12" i="64"/>
  <c r="P11" i="64"/>
  <c r="J11" i="64"/>
  <c r="D11" i="64"/>
  <c r="P10" i="64"/>
  <c r="J10" i="64"/>
  <c r="D10" i="64"/>
  <c r="P9" i="64"/>
  <c r="J9" i="64"/>
  <c r="D9" i="64"/>
  <c r="D38" i="63" l="1"/>
  <c r="D37" i="63"/>
  <c r="D36" i="63"/>
  <c r="D35" i="63"/>
  <c r="H34" i="63"/>
  <c r="G34" i="63"/>
  <c r="F34" i="63"/>
  <c r="E34" i="63"/>
  <c r="D34" i="63"/>
  <c r="D33" i="63"/>
  <c r="D32" i="63"/>
  <c r="D31" i="63"/>
  <c r="D30" i="63"/>
  <c r="H29" i="63"/>
  <c r="G29" i="63"/>
  <c r="F29" i="63"/>
  <c r="E29" i="63"/>
  <c r="D29" i="63"/>
  <c r="D28" i="63"/>
  <c r="D27" i="63"/>
  <c r="D26" i="63"/>
  <c r="H24" i="63"/>
  <c r="G24" i="63"/>
  <c r="F24" i="63"/>
  <c r="E24" i="63"/>
  <c r="D24" i="63"/>
  <c r="D23" i="63"/>
  <c r="D22" i="63"/>
  <c r="D21" i="63"/>
  <c r="D20" i="63"/>
  <c r="H19" i="63"/>
  <c r="G19" i="63"/>
  <c r="F19" i="63"/>
  <c r="E19" i="63"/>
  <c r="D19" i="63"/>
  <c r="D18" i="63"/>
  <c r="D17" i="63"/>
  <c r="D16" i="63"/>
  <c r="D15" i="63"/>
  <c r="H14" i="63"/>
  <c r="G14" i="63"/>
  <c r="F14" i="63"/>
  <c r="E14" i="63"/>
  <c r="D14" i="63"/>
  <c r="D13" i="63"/>
  <c r="D12" i="63"/>
  <c r="D11" i="63"/>
  <c r="D10" i="63"/>
  <c r="H9" i="63"/>
  <c r="H39" i="63" s="1"/>
  <c r="G9" i="63"/>
  <c r="G39" i="63" s="1"/>
  <c r="F9" i="63"/>
  <c r="F39" i="63" s="1"/>
  <c r="E9" i="63"/>
  <c r="E39" i="63" s="1"/>
  <c r="D9" i="63"/>
  <c r="G24" i="62"/>
  <c r="F24" i="62"/>
  <c r="E24" i="62"/>
  <c r="D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24" i="62" s="1"/>
  <c r="D39" i="63" l="1"/>
  <c r="C37" i="1" l="1"/>
  <c r="O12" i="59" l="1"/>
  <c r="N12" i="59"/>
  <c r="M12" i="59"/>
  <c r="L12" i="59"/>
  <c r="K12" i="59"/>
  <c r="J12" i="59"/>
  <c r="I12" i="59"/>
  <c r="H12" i="59"/>
  <c r="G12" i="59"/>
  <c r="F12" i="59"/>
  <c r="E12" i="59"/>
  <c r="D12" i="59"/>
  <c r="O11" i="59"/>
  <c r="N11" i="59"/>
  <c r="N10" i="59" s="1"/>
  <c r="M11" i="59"/>
  <c r="L11" i="59"/>
  <c r="K11" i="59"/>
  <c r="J11" i="59"/>
  <c r="I11" i="59"/>
  <c r="H11" i="59"/>
  <c r="G11" i="59"/>
  <c r="F11" i="59"/>
  <c r="E11" i="59"/>
  <c r="D11" i="59"/>
  <c r="O10" i="59"/>
  <c r="M10" i="59"/>
  <c r="L10" i="59"/>
  <c r="K10" i="59"/>
  <c r="J10" i="59"/>
  <c r="I10" i="59"/>
  <c r="H10" i="59"/>
  <c r="G10" i="59"/>
  <c r="F10" i="59"/>
  <c r="E10" i="59"/>
  <c r="D10" i="59"/>
  <c r="C89" i="1" l="1"/>
  <c r="O89" i="1"/>
  <c r="I89" i="1"/>
  <c r="Q37" i="1" l="1"/>
  <c r="R37" i="1"/>
  <c r="S37" i="1"/>
  <c r="P37" i="1"/>
  <c r="O37" i="1"/>
  <c r="K37" i="1"/>
  <c r="L37" i="1"/>
  <c r="M37" i="1"/>
  <c r="J37" i="1"/>
  <c r="H37" i="1"/>
  <c r="F37" i="1"/>
  <c r="E37" i="1"/>
  <c r="G8" i="1"/>
  <c r="D8" i="1"/>
  <c r="I90" i="1"/>
  <c r="I86" i="1"/>
  <c r="C8" i="3"/>
  <c r="S8" i="1"/>
  <c r="S23" i="1"/>
  <c r="S48" i="1"/>
  <c r="S56" i="1"/>
  <c r="S71" i="1"/>
  <c r="S77" i="1"/>
  <c r="R8" i="1"/>
  <c r="R23" i="1"/>
  <c r="R48" i="1"/>
  <c r="R56" i="1"/>
  <c r="R71" i="1"/>
  <c r="R77" i="1"/>
  <c r="Q8" i="1"/>
  <c r="Q23" i="1"/>
  <c r="O23" i="1" s="1"/>
  <c r="Q48" i="1"/>
  <c r="O48" i="1" s="1"/>
  <c r="Q56" i="1"/>
  <c r="O56" i="1" s="1"/>
  <c r="Q71" i="1"/>
  <c r="O71" i="1" s="1"/>
  <c r="Q77" i="1"/>
  <c r="O77" i="1" s="1"/>
  <c r="P8" i="1"/>
  <c r="P23" i="1"/>
  <c r="P48" i="1"/>
  <c r="P56" i="1"/>
  <c r="P71" i="1"/>
  <c r="P77" i="1"/>
  <c r="O86" i="1"/>
  <c r="O90" i="1"/>
  <c r="N56" i="1"/>
  <c r="N71" i="1"/>
  <c r="N77" i="1"/>
  <c r="F8" i="1"/>
  <c r="H8" i="1"/>
  <c r="J8" i="1"/>
  <c r="L8" i="1"/>
  <c r="F23" i="1"/>
  <c r="I23" i="1" s="1"/>
  <c r="H23" i="1"/>
  <c r="J23" i="1"/>
  <c r="L23" i="1"/>
  <c r="F48" i="1"/>
  <c r="I48" i="1" s="1"/>
  <c r="H48" i="1"/>
  <c r="J48" i="1"/>
  <c r="L48" i="1"/>
  <c r="F56" i="1"/>
  <c r="H56" i="1"/>
  <c r="J56" i="1"/>
  <c r="L56" i="1"/>
  <c r="F71" i="1"/>
  <c r="H71" i="1"/>
  <c r="J71" i="1"/>
  <c r="L71" i="1"/>
  <c r="F77" i="1"/>
  <c r="H77" i="1"/>
  <c r="J77" i="1"/>
  <c r="L77" i="1"/>
  <c r="K8" i="1"/>
  <c r="K23" i="1"/>
  <c r="K48" i="1"/>
  <c r="K56" i="1"/>
  <c r="K71" i="1"/>
  <c r="K77" i="1"/>
  <c r="M8" i="1"/>
  <c r="M23" i="1"/>
  <c r="M48" i="1"/>
  <c r="M56" i="1"/>
  <c r="M71" i="1"/>
  <c r="M77" i="1"/>
  <c r="G56" i="1"/>
  <c r="G71" i="1"/>
  <c r="G77" i="1"/>
  <c r="E8" i="1"/>
  <c r="E23" i="1"/>
  <c r="E48" i="1"/>
  <c r="C48" i="1" s="1"/>
  <c r="E56" i="1"/>
  <c r="E71" i="1"/>
  <c r="E77" i="1"/>
  <c r="D56" i="1"/>
  <c r="C56" i="1"/>
  <c r="D71" i="1"/>
  <c r="D77" i="1"/>
  <c r="C77" i="1" s="1"/>
  <c r="C86" i="1"/>
  <c r="C90" i="1"/>
  <c r="C71" i="1"/>
  <c r="I37" i="1"/>
  <c r="K91" i="1" l="1"/>
  <c r="D91" i="1"/>
  <c r="G91" i="1"/>
  <c r="E91" i="1"/>
  <c r="P91" i="1"/>
  <c r="J91" i="1"/>
  <c r="F91" i="1"/>
  <c r="C23" i="1"/>
  <c r="M91" i="1"/>
  <c r="L91" i="1"/>
  <c r="H91" i="1"/>
  <c r="Q91" i="1"/>
  <c r="R91" i="1"/>
  <c r="S91" i="1"/>
  <c r="O8" i="1"/>
  <c r="O91" i="1" s="1"/>
  <c r="I77" i="1"/>
  <c r="I56" i="1"/>
  <c r="I71" i="1"/>
  <c r="I8" i="1"/>
  <c r="C8" i="1"/>
  <c r="C91" i="1" s="1"/>
  <c r="N91" i="1"/>
  <c r="I91" i="1" l="1"/>
</calcChain>
</file>

<file path=xl/sharedStrings.xml><?xml version="1.0" encoding="utf-8"?>
<sst xmlns="http://schemas.openxmlformats.org/spreadsheetml/2006/main" count="549" uniqueCount="296">
  <si>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</si>
  <si>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</si>
  <si>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</si>
  <si>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</si>
  <si>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</si>
  <si>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</si>
  <si>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Форма № 1</t>
  </si>
  <si>
    <t>Принято решений о наличии нарушения</t>
  </si>
  <si>
    <t>Отчет о работе по выявлению нарушений антимонопольного законодательства 
за _____(период отчета)______</t>
  </si>
  <si>
    <t>Исполнено 
предписаний</t>
  </si>
  <si>
    <t>Принято решений</t>
  </si>
  <si>
    <t>Рассмотрено заявлений по пункту 1 статьи 35</t>
  </si>
  <si>
    <t>о несоответствии антимонопольному законодательству</t>
  </si>
  <si>
    <t>о соответствии требованиям антимонопольного законодательства</t>
  </si>
  <si>
    <t>в т.ч. с выдачей предписания, направленного на обеспечение конкуренции</t>
  </si>
  <si>
    <t>Таблица 1 к форме № 1</t>
  </si>
  <si>
    <t>Цель предоставления государственной или муниципальной преференции</t>
  </si>
  <si>
    <t>Рассмотрено заявлений о даче согласия на предоставление преференции</t>
  </si>
  <si>
    <t>Принято решений о том, что согласие антимонопольного органа не требуется</t>
  </si>
  <si>
    <t>По результатам рассмотрения заявлений о даче согласия на предоставление преференции принято решение</t>
  </si>
  <si>
    <t>о даче согласия</t>
  </si>
  <si>
    <t>о даче согласия и введении ограничения</t>
  </si>
  <si>
    <t xml:space="preserve">об отказе </t>
  </si>
  <si>
    <t>Обеспечение жизнедеятельности наседления в районах Крайнего Севера и приравненных к ним местностях</t>
  </si>
  <si>
    <t>Развитие образования и науки</t>
  </si>
  <si>
    <t>Проведение научных исследований</t>
  </si>
  <si>
    <t>Защита окружающей среды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</si>
  <si>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</si>
  <si>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культуры, искусства и сохранение культурного наследия</t>
  </si>
  <si>
    <t>Развитие физической культуры и спорта</t>
  </si>
  <si>
    <t>Обеспечение обороноспособности страны и безопасности государства</t>
  </si>
  <si>
    <t>Производство сельскохозяйственной продукции</t>
  </si>
  <si>
    <t>Охрана труда</t>
  </si>
  <si>
    <t>Охрана здоровья граждан</t>
  </si>
  <si>
    <t>Поддержка субъектов малого и среднего предпринимательства</t>
  </si>
  <si>
    <t>Цели, определяемые другими федеральными законами, нормативными актвми Президента Российской Федерации и нормативными правовыми актами Правительства Российской Федерации</t>
  </si>
  <si>
    <t>Исполнено предписаний</t>
  </si>
  <si>
    <t>выданных в отчетном периоде</t>
  </si>
  <si>
    <t>на товарных рынках</t>
  </si>
  <si>
    <t>на рынке финансовых услуг</t>
  </si>
  <si>
    <t>по статье 10</t>
  </si>
  <si>
    <t>по статье 11</t>
  </si>
  <si>
    <t>Таблица 5 к форме № 1</t>
  </si>
  <si>
    <t xml:space="preserve"> </t>
  </si>
  <si>
    <t>А</t>
  </si>
  <si>
    <t>Б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</si>
  <si>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гоcударственному контролю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</si>
  <si>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</si>
  <si>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</si>
  <si>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</si>
  <si>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Часть 1 статья 35 Закона "О защите о конкуренции"</t>
  </si>
  <si>
    <t>Отчет о практике применения части 1 статьи 35 Закона "О защите конкуренции" (Таблица № 1)</t>
  </si>
  <si>
    <t xml:space="preserve">
№ 
п/п</t>
  </si>
  <si>
    <t xml:space="preserve">
Закон (Статья-Часть)</t>
  </si>
  <si>
    <t>Органы власти</t>
  </si>
  <si>
    <t>Отчёт о рассмотрении заявлений о даче согласия на предоставление государственной или муниципальной преференции (часть 1)
за _____(период отчета)______</t>
  </si>
  <si>
    <t>Таблица 3 к форме № 1 (часть 1)</t>
  </si>
  <si>
    <t>Субъект рынка</t>
  </si>
  <si>
    <t>№
п/п</t>
  </si>
  <si>
    <t>Рынок</t>
  </si>
  <si>
    <t>Примечание</t>
  </si>
  <si>
    <t>Х</t>
  </si>
  <si>
    <t>Виды нарушений антимонопольного законодательства (Статья - Часть)</t>
  </si>
  <si>
    <t>Рассмот-  рено заявле- ний       1=2+3+4</t>
  </si>
  <si>
    <t>из них</t>
  </si>
  <si>
    <t>после рас- смот- рения отказ- ано в воз- бужде- нии</t>
  </si>
  <si>
    <t>воз- бужде- но дел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</si>
  <si>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</si>
  <si>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</si>
  <si>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</si>
  <si>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</si>
  <si>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</si>
  <si>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</si>
  <si>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</si>
  <si>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</si>
  <si>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</si>
  <si>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</si>
  <si>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</si>
  <si>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</si>
  <si>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</si>
  <si>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</si>
  <si>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</si>
  <si>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</si>
  <si>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</si>
  <si>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</si>
  <si>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</si>
  <si>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</si>
  <si>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</si>
  <si>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</si>
  <si>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</si>
  <si>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</si>
  <si>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</si>
  <si>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ст.10 Запрет на злоупотребление хоз.  субъектом доминирующим положением</t>
  </si>
  <si>
    <t>ст.10 - установление, поддержание монопольно высокой цены товара</t>
  </si>
  <si>
    <t>ст.10 - установление, поддержание монопольно низкой цены товара</t>
  </si>
  <si>
    <t>ст.10 - изъятие товара из обращения</t>
  </si>
  <si>
    <t>ст.10 - навязывание невыгодных условий договора</t>
  </si>
  <si>
    <t>ст.10 -  необоснованное сокращение или прекращение производства товара</t>
  </si>
  <si>
    <t>ст.10 - необоснованный отказ от заключения договора</t>
  </si>
  <si>
    <t>ст.10 - необоснованное установление различных цен (тарифов) на один товар</t>
  </si>
  <si>
    <t>ст.10 - установление финансовой организацией необоснованно высокой цены финансовой услуги</t>
  </si>
  <si>
    <t>ст.10 - установление финансовой организацией необоснованно низкой цены финансовой услуги</t>
  </si>
  <si>
    <t xml:space="preserve">ст.10 - создание дискриминационных условий </t>
  </si>
  <si>
    <t>ст.10 - создание препятствий доступу на рынок, выходу с рынка</t>
  </si>
  <si>
    <t xml:space="preserve">ст.10 - нарушение порядка ценообразования </t>
  </si>
  <si>
    <t>ст.10 - прочие нарушения</t>
  </si>
  <si>
    <t>ст.11 Запрет на ограничивающие конкуренцию соглашения или согласованные действия хоз. субъектов</t>
  </si>
  <si>
    <t>ст.11 -  повышение, снижение или поддержание цен на торгах</t>
  </si>
  <si>
    <t xml:space="preserve">ст.11 - раздел товарного рынка </t>
  </si>
  <si>
    <t>ст.11 - навязывание невыгодных условий договора</t>
  </si>
  <si>
    <t>ст.11 - необоснованное установление различных цен (тарифов) на один товар</t>
  </si>
  <si>
    <t xml:space="preserve">ст.11 - создание препятствий доступу на рынок, выходу с рынка 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</si>
  <si>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</si>
  <si>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</si>
  <si>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</si>
  <si>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</si>
  <si>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t>ст.11 - незаконное заключение "вертикальных соглашений"</t>
  </si>
  <si>
    <t>ст.11 - координация  экономической деятельности хоз.субъектов</t>
  </si>
  <si>
    <t>ст.14 Запрет на недобросовестную конкуренцию</t>
  </si>
  <si>
    <t xml:space="preserve">ст.14 - распространение ложных сведений </t>
  </si>
  <si>
    <t>ст.14 - введение потребителей в заблуждение</t>
  </si>
  <si>
    <t>ст.14 - некорректное сравнение</t>
  </si>
  <si>
    <t>ст.14 - продажа товаров с незаконным использованием результатов интеллектуальной деятельности</t>
  </si>
  <si>
    <t>ст.14 - незаконное получение, использование, разглашение информации, составляющей коммер., служеб. и охраняемую законом тайну</t>
  </si>
  <si>
    <t>ст.14 - приобретение и использование исключительного права на средства индивидуализации</t>
  </si>
  <si>
    <t>ст.14 - прочие нарушения</t>
  </si>
  <si>
    <t xml:space="preserve">ст.15 - ограничение на создание новых х/с, установление запретов на отдельные виды деятельности </t>
  </si>
  <si>
    <t xml:space="preserve">ст.15 - необоснованное препятствование осуществлению деятельности х/с </t>
  </si>
  <si>
    <t xml:space="preserve">ст.15 - установление запретов на перемещение, продажу (обмен, покупку) товаров </t>
  </si>
  <si>
    <t>ст.15 - указания  о  приоритетной поставке товаров, заключении договоров</t>
  </si>
  <si>
    <t>ст.15 - установление ограничений в выборе продавцов</t>
  </si>
  <si>
    <t>ст.15 - предоставление  х/с доступа к информации в приоритетном порядке</t>
  </si>
  <si>
    <t>ст.15 - наделение властных органов полномочиями, влекущими ограничение конкуренции</t>
  </si>
  <si>
    <t>ст.15 - совмещение функций органов власти с функциями х/с</t>
  </si>
  <si>
    <t>ст.15 - наделение х/с властными функциями</t>
  </si>
  <si>
    <t>ст.15 - прочие нарушения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</si>
  <si>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</si>
  <si>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ст.16 - повышение, снижение или поддержание цен (тарифов)</t>
  </si>
  <si>
    <t>ст.16 - необоснованное установление различных цен (тарифов) на один товар</t>
  </si>
  <si>
    <t xml:space="preserve">ст.16 - раздел товарного рынка </t>
  </si>
  <si>
    <t xml:space="preserve"> ст.16 - ограничение доступа на рынок, выхода с рынка </t>
  </si>
  <si>
    <t>ст.16 - прочие нарушения</t>
  </si>
  <si>
    <t>Часть 1</t>
  </si>
  <si>
    <t>ст.17 - прочие нарушения</t>
  </si>
  <si>
    <t>ст.10 - манипулирование ценами на оптовом и (или) розничных рынках электрической энергии (мощности)</t>
  </si>
  <si>
    <t>ст.11 -  сокращение или прекращение производства товара</t>
  </si>
  <si>
    <t>ст.11 -  отказ от заключения договоров с определенными продавцами или покупателями (заказчиками)</t>
  </si>
  <si>
    <t>ст.11 - соглашения, приводящие к манипулированию ценами на оптовом и (или) розничных рынках электрической энергии (мощности)</t>
  </si>
  <si>
    <t>ст.11 -  установление условий членства в профессиональных и иных объединениях</t>
  </si>
  <si>
    <t>ст.11 - иные соглашения, ограничивающие конкуренцию (за исключением вышеперечисленных)</t>
  </si>
  <si>
    <t>ст.11.1 Запрет на ограничивающие конкуренцию согласованные действия хоз. субъектов</t>
  </si>
  <si>
    <t>ст.11.1 -  установление или поддержание цен (тарифов), скидок, надбавок (доплат) и (или) наценок</t>
  </si>
  <si>
    <t>ст.11.1 -  повышение, снижение или поддержание цен на торгах</t>
  </si>
  <si>
    <t xml:space="preserve">ст.11.1 - раздел товарного рынка </t>
  </si>
  <si>
    <t>ст.11.1 -  сокращение или прекращение производства товара</t>
  </si>
  <si>
    <t>ст.11.1 -  отказ от заключения договоров с определенными продавцами или покупателями (заказчиками)</t>
  </si>
  <si>
    <t>ст.11.1 - согласованные действия, приводящие к манипулированию ценами на оптовом и (или) розничных рынках электрической энергии (мощности)</t>
  </si>
  <si>
    <t>ст.11.1 - навязывание невыгодных условий договора</t>
  </si>
  <si>
    <t>ст.11.1 - необоснованное установление различных цен (тарифов) на один товар</t>
  </si>
  <si>
    <t xml:space="preserve">ст.11.1 - создание препятствий доступу на рынок, выходу с рынка </t>
  </si>
  <si>
    <t>ст.11.1 - иные согласованные действия, ограничивающие конкуренцию (за исключением вышеперечисленных)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</si>
  <si>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</si>
  <si>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r>
      <t xml:space="preserve">ст.15 - </t>
    </r>
    <r>
      <rPr>
        <i/>
        <sz val="10"/>
        <color indexed="8"/>
        <rFont val="Times New Roman"/>
        <family val="1"/>
        <charset val="204"/>
      </rPr>
      <t xml:space="preserve">незаконное </t>
    </r>
    <r>
      <rPr>
        <sz val="10"/>
        <color indexed="8"/>
        <rFont val="Times New Roman"/>
        <family val="1"/>
        <charset val="204"/>
      </rPr>
      <t>предоставление  государственной или муниципальной преференции</t>
    </r>
  </si>
  <si>
    <t>ст.15 - создание дискриминационных условий</t>
  </si>
  <si>
    <t>ст.15 - незаконное установление или взимание платежей при предоставлении государственных или муниципальных услуг</t>
  </si>
  <si>
    <t>ст. 15 - неправомерное указание о приобретении товара</t>
  </si>
  <si>
    <r>
      <t xml:space="preserve">ст.17 - координация деятельности участников торгов, </t>
    </r>
    <r>
      <rPr>
        <i/>
        <sz val="10"/>
        <color indexed="8"/>
        <rFont val="Times New Roman"/>
        <family val="1"/>
        <charset val="204"/>
      </rPr>
      <t>запроса котировок</t>
    </r>
  </si>
  <si>
    <r>
      <t xml:space="preserve">ст.17 - создание преимущественных условий участия в торгах, </t>
    </r>
    <r>
      <rPr>
        <i/>
        <sz val="10"/>
        <color indexed="8"/>
        <rFont val="Times New Roman"/>
        <family val="1"/>
        <charset val="204"/>
      </rPr>
      <t>запросе котировок</t>
    </r>
  </si>
  <si>
    <r>
      <t xml:space="preserve">ст.17 - нарушение порядка определения победителя торгов, </t>
    </r>
    <r>
      <rPr>
        <i/>
        <sz val="10"/>
        <color indexed="8"/>
        <rFont val="Times New Roman"/>
        <family val="1"/>
        <charset val="204"/>
      </rPr>
      <t>запроса котирово</t>
    </r>
    <r>
      <rPr>
        <sz val="10"/>
        <color indexed="8"/>
        <rFont val="Times New Roman"/>
        <family val="1"/>
        <charset val="204"/>
      </rPr>
      <t>к</t>
    </r>
  </si>
  <si>
    <r>
      <t xml:space="preserve">ст.17 - участие организаторов, заказчиков торгов в торгах, </t>
    </r>
    <r>
      <rPr>
        <i/>
        <sz val="10"/>
        <color indexed="8"/>
        <rFont val="Times New Roman"/>
        <family val="1"/>
        <charset val="204"/>
      </rPr>
      <t>запросе котировок</t>
    </r>
  </si>
  <si>
    <r>
      <t xml:space="preserve">ст.17 - необоснованное ограничение доступа к участию в торгах, </t>
    </r>
    <r>
      <rPr>
        <i/>
        <sz val="10"/>
        <color indexed="8"/>
        <rFont val="Times New Roman"/>
        <family val="1"/>
        <charset val="204"/>
      </rPr>
      <t>запросе котировок</t>
    </r>
  </si>
  <si>
    <r>
      <t xml:space="preserve">ст.17 - ограничение конкуренции между участниками торгов, </t>
    </r>
    <r>
      <rPr>
        <i/>
        <sz val="10"/>
        <color indexed="8"/>
        <rFont val="Times New Roman"/>
        <family val="1"/>
        <charset val="204"/>
      </rPr>
      <t xml:space="preserve">запроса котировок </t>
    </r>
  </si>
  <si>
    <t xml:space="preserve">ст.17 Антимонопольные требования к торгам, запросу котировок </t>
  </si>
  <si>
    <t xml:space="preserve">ст.18 Особенности заключения договоров с финансовыми организациями </t>
  </si>
  <si>
    <t>Принято решений об отмене ранее выданного решения о соответствии требованиям АМЗ                                                                                                                                                                                                                                                                                                                                                                                                                                                                                                          (ч.8 ст.35)</t>
  </si>
  <si>
    <t>Социальное обеспечение населения</t>
  </si>
  <si>
    <t>Поддержка социально ориентированных некоммерческих организаций в соответствии с Федеральным законом "О некоммерческих организациях"</t>
  </si>
  <si>
    <t>Отчет о выдаче предупреждений</t>
  </si>
  <si>
    <t>Норма антимонопольного законодательства</t>
  </si>
  <si>
    <t>в т.ч. в период рассмотрения возбужденного дела</t>
  </si>
  <si>
    <t>пункт 3 части 
1 статьи 10</t>
  </si>
  <si>
    <t>пункт 5 части 1 
статьи 10</t>
  </si>
  <si>
    <t>Таблица 6 к форме № 1</t>
  </si>
  <si>
    <t>Отчет о направлении предостережений</t>
  </si>
  <si>
    <t>направлено предостережений</t>
  </si>
  <si>
    <t>Всего,
в том числе по статьям:</t>
  </si>
  <si>
    <t>ст. 10</t>
  </si>
  <si>
    <t>ст. 11</t>
  </si>
  <si>
    <t>ст. 11.1</t>
  </si>
  <si>
    <t>ст. 14</t>
  </si>
  <si>
    <t>ст. 16</t>
  </si>
  <si>
    <t>ст.17</t>
  </si>
  <si>
    <t>Таблица 7 к форме № 1</t>
  </si>
  <si>
    <t>Отчет о рассмотрении жалоб в соответствии со статьей 18.1 Закона "О защите конкуренции"</t>
  </si>
  <si>
    <t>Принято решений о признании жалобы</t>
  </si>
  <si>
    <t xml:space="preserve">Выдано предписаний </t>
  </si>
  <si>
    <t>Пред- писания в стадии испол- нения</t>
  </si>
  <si>
    <t>обоснованной</t>
  </si>
  <si>
    <t>необоснованной</t>
  </si>
  <si>
    <t>выданных в предыдущем периоде</t>
  </si>
  <si>
    <r>
      <t xml:space="preserve">ст.11 -  установление или поддержание цен (тарифов), скидок, </t>
    </r>
    <r>
      <rPr>
        <i/>
        <sz val="10"/>
        <color indexed="8"/>
        <rFont val="Times New Roman"/>
        <family val="1"/>
        <charset val="204"/>
      </rPr>
      <t>надбавок (доплат) и (или) наценок</t>
    </r>
  </si>
  <si>
    <t>устра- нено до воз- бужде- ния дела (выполнено предупреждений)</t>
  </si>
  <si>
    <r>
      <t xml:space="preserve">Устра- нено нару- шений в резуль- тате прове- рок до воз- бужде- ния дела </t>
    </r>
    <r>
      <rPr>
        <sz val="8"/>
        <rFont val="Times New Roman"/>
        <family val="1"/>
        <charset val="204"/>
      </rPr>
      <t xml:space="preserve">(выполнено предупреждений) </t>
    </r>
  </si>
  <si>
    <t>Таблица 2 к форме № 1</t>
  </si>
  <si>
    <t>Отчет о выявленных в результате контроля нормативных правовых актов или ненормативных актов, несоответствующих антимонопольному законодательству (Таблица № 2)
за _____(период отчета)______</t>
  </si>
  <si>
    <t>Действующие акты</t>
  </si>
  <si>
    <t>Рассмотрено актов</t>
  </si>
  <si>
    <t>Выявлено актов, нарушающих АМЗ</t>
  </si>
  <si>
    <t>Количество актов, в которых учтены замечания антимонополь- ного органа без судебного вмешательства</t>
  </si>
  <si>
    <t>Подано исков в суд о признании недействующи- ми либо недействитель- ными полностью или частично актов, нарушающих АМЗ</t>
  </si>
  <si>
    <t>Суд удовлетворил иск антимонополь- ного органа</t>
  </si>
  <si>
    <t>Суд не удовлетворил иск антимонополь- ного органа</t>
  </si>
  <si>
    <t>Иск находится в стадии судебного разбиратель- ства</t>
  </si>
  <si>
    <t>Федеральных органов исполнительной власти</t>
  </si>
  <si>
    <t>по предоставлению государственной или муниципальной преференции</t>
  </si>
  <si>
    <t>иные акты</t>
  </si>
  <si>
    <t>Органов законодательной власти субъектов РФ</t>
  </si>
  <si>
    <t>Органов исполнительной власти субъектов РФ</t>
  </si>
  <si>
    <t>Органов местного самоуправления</t>
  </si>
  <si>
    <t>Иных наделенных функциями или правами органов власти органы или организации, а также государственных внебюджетных фондов, банка России</t>
  </si>
  <si>
    <t>в том числе по предоставлению государственной или муниципальной преференции</t>
  </si>
  <si>
    <t>Таблица 3 к форме № 1 (часть 2)</t>
  </si>
  <si>
    <t>Отчёт о рассмотрении заявлений о даче согласия на предоставление государственной или муниципальной преференции (часть 2)
за _____(период отчета)______</t>
  </si>
  <si>
    <t>Часть 2</t>
  </si>
  <si>
    <t>Заявитель</t>
  </si>
  <si>
    <t>Вид преференции</t>
  </si>
  <si>
    <t>Федеральные органы исполнительной власти (всего)</t>
  </si>
  <si>
    <t>Федеральные органы исполнительной власти</t>
  </si>
  <si>
    <t>Передача имущества (денежных средств)</t>
  </si>
  <si>
    <t>Передача имущества -  прочее (не денежных средств)</t>
  </si>
  <si>
    <t>Передача иных объектов гражданских прав</t>
  </si>
  <si>
    <t>Передача прав доступа к информации в приоритетном порядке</t>
  </si>
  <si>
    <t>территориальные органы федеральных органов 
исполнительной власти (всего)</t>
  </si>
  <si>
    <t>территориальные органы федеральных органов исполнительной власти</t>
  </si>
  <si>
    <t>органы законодательной власти субъекта РФ (всего)</t>
  </si>
  <si>
    <t>органы законодательной власти субъекта РФ</t>
  </si>
  <si>
    <t>органы исполнительной власти субъекта РФ (всего)</t>
  </si>
  <si>
    <t>органы исполнительной власти субъекта РФ</t>
  </si>
  <si>
    <t>органы местного самоуправления (всего)</t>
  </si>
  <si>
    <t>органы местного самоуправления</t>
  </si>
  <si>
    <t>иные органы власти (всего)</t>
  </si>
  <si>
    <t>иные органы власти</t>
  </si>
  <si>
    <r>
      <t xml:space="preserve">Итого </t>
    </r>
    <r>
      <rPr>
        <b/>
        <sz val="10"/>
        <color rgb="FFC00000"/>
        <rFont val="Times New Roman"/>
        <family val="1"/>
        <charset val="204"/>
      </rPr>
      <t>(соответствует итоговой строке части 1 таблицы 3 к форме № 1)</t>
    </r>
  </si>
  <si>
    <t>Таблица 4 к форме № 1</t>
  </si>
  <si>
    <t>Отчет о перечислении в федеральный бюджет дохода, полученного в результате нарушения антимонопольного законодательства 
за _____(период отчета)______</t>
  </si>
  <si>
    <t>Таблица № 4 (часть 1)</t>
  </si>
  <si>
    <t xml:space="preserve">Нарушение статьи </t>
  </si>
  <si>
    <t>Выдано предписаний в отчетном периоде</t>
  </si>
  <si>
    <t>выданных в предыдущие периоды</t>
  </si>
  <si>
    <t>Предписания, выданные в отчетном периоде, в стадии исполнения</t>
  </si>
  <si>
    <t>Предписания, выданные в отчетном периоде, не исполнены</t>
  </si>
  <si>
    <t>Предписания, выданные в отчетном периоде, обжалованы в суд</t>
  </si>
  <si>
    <t>кол-во</t>
  </si>
  <si>
    <t>сумма (тыс.
руб.)</t>
  </si>
  <si>
    <t>Всего, в том числе:</t>
  </si>
  <si>
    <t>по статье 14</t>
  </si>
  <si>
    <t>по другим статьям</t>
  </si>
  <si>
    <t>Таблица № 4 (часть 2)</t>
  </si>
  <si>
    <t>Из обшего количества: 
в отношении субъектов естественной монополии, включенных в Реестр естественных монополий</t>
  </si>
  <si>
    <t>Норма 
антимонопольного 
законодательства</t>
  </si>
  <si>
    <t xml:space="preserve">Выдано предупреждений 
в отчетном периоде </t>
  </si>
  <si>
    <t>Устранено нарушение до выдачи предупреждения</t>
  </si>
  <si>
    <t>Выполнено 
предупреждений</t>
  </si>
  <si>
    <t>Предупреждения 
в стадии 
выполнения</t>
  </si>
  <si>
    <t>Не выполнено предупреждений в установленный срок</t>
  </si>
  <si>
    <t>Возбуждено дел 
после невыполнения 
предупреждения</t>
  </si>
  <si>
    <t>обжаловано 
в суд 
предупреждений 
в отчетном 
периоде</t>
  </si>
  <si>
    <t>отменено 
судом 
предупреждений</t>
  </si>
  <si>
    <r>
      <t xml:space="preserve">всего
</t>
    </r>
    <r>
      <rPr>
        <sz val="10"/>
        <rFont val="Times New Roman"/>
        <family val="1"/>
        <charset val="204"/>
      </rPr>
      <t>гр.1=гр.5+гр.6+гр.7</t>
    </r>
  </si>
  <si>
    <t>выданных в 
предыдущем 
периоде</t>
  </si>
  <si>
    <t>выданных в 
отчетном 
периоде</t>
  </si>
  <si>
    <t xml:space="preserve">  </t>
  </si>
  <si>
    <t>Исполнитель ____________________</t>
  </si>
  <si>
    <t>Телефон ___________________</t>
  </si>
  <si>
    <t>Руководитель _______________________</t>
  </si>
  <si>
    <t>Тел. для справок ФАС России: (499) 252-46-91</t>
  </si>
  <si>
    <t>Проверка: гр.1=гр.5+гр.6+гр.7</t>
  </si>
  <si>
    <t>Желтым выделены новые графы</t>
  </si>
  <si>
    <t>Решения (предпи-сания), обжало-ванные в суд</t>
  </si>
  <si>
    <t>Решения (предпи-сания), признанные судом законными</t>
  </si>
  <si>
    <t>Отозвано 
заявителем 
жалоб 
в отчетном 
периоде</t>
  </si>
  <si>
    <r>
      <t xml:space="preserve">Рассмотрено жалоб в отчетном периоде
</t>
    </r>
    <r>
      <rPr>
        <sz val="10"/>
        <rFont val="Times New Roman"/>
        <family val="1"/>
        <charset val="204"/>
      </rPr>
      <t>гр.1=гр.2+гр.3+гр.4</t>
    </r>
  </si>
  <si>
    <t>Форма № 1 (продолжение)</t>
  </si>
  <si>
    <t>Отчет о работе по выявлению нарушений антимонопольного законодательства 
за  2012 (период отчета)______</t>
  </si>
  <si>
    <t>ФОРМА №1 ПО НАРУШЕНИЯМ АМЗ</t>
  </si>
  <si>
    <t>Виды нарушений антимонопольного законодательства</t>
  </si>
  <si>
    <t>Нарушение</t>
  </si>
  <si>
    <t>устра- нено до воз- бужде- ния дела</t>
  </si>
  <si>
    <t>Устра- нено нару- шений в резуль- тате прове- рок до воз- бужде- ния дела</t>
  </si>
  <si>
    <t>из общего количества: нарушения АМЗ при размещении заказов для государственных и муниципальных нужд</t>
  </si>
  <si>
    <t>ст.11.1 Запрет на ограничивающие конкуренцию согласованные действия хоз. Субъектов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</si>
  <si>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</si>
  <si>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>ст.17 Антимонопольные требования к торгам</t>
  </si>
  <si>
    <t>ФОРМА №1 ПО НАРУШЕНИЯМ СО СТОРОНЫ ОРГАНОВ ВЛАСТИ</t>
  </si>
  <si>
    <t>из общего количества: нарушения со стороны органов власти</t>
  </si>
  <si>
    <t>Челябинским УФАС России возбуждено 5 дел по совокупности статей 15 Закона о защите конкуренции и Закона о торговле,Ю дела учтены в фломе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</si>
</sst>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010419]General"/>
    <numFmt numFmtId="165" formatCode="0.0"/>
    <numFmt numFmtId="166" formatCode="[$-1010419]#,##0.0;\-#,##0.0"/>
    <numFmt numFmtId="167" formatCode="[$-1010419]#,##0.00000;\-#,##0.00000"/>
    <numFmt numFmtId="168" formatCode="[$-1010419]#,##0;\-#,##0"/>
  </numFmts>
  <fonts count="39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rgb="FFC00000"/>
      <name val="Arial Cyr"/>
      <charset val="204"/>
    </font>
    <font>
      <sz val="10"/>
      <color rgb="FFC00000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>
      <alignment wrapText="1"/>
    </xf>
    <xf numFmtId="0" fontId="21" fillId="0" borderId="0">
      <alignment wrapText="1"/>
    </xf>
    <xf numFmtId="0" fontId="19" fillId="0" borderId="0"/>
    <xf numFmtId="0" fontId="23" fillId="0" borderId="0"/>
    <xf numFmtId="0" fontId="19" fillId="0" borderId="0">
      <alignment wrapText="1"/>
    </xf>
    <xf numFmtId="0" fontId="19" fillId="0" borderId="0">
      <alignment wrapText="1"/>
    </xf>
    <xf numFmtId="0" fontId="36" fillId="0" borderId="0">
      <alignment wrapText="1"/>
    </xf>
    <xf numFmtId="0" fontId="36" fillId="0" borderId="0">
      <alignment wrapText="1"/>
    </xf>
    <xf numFmtId="0" fontId="37" fillId="0" borderId="0"/>
  </cellStyleXfs>
  <cellXfs count="254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>
      <alignment wrapText="1"/>
    </xf>
    <xf numFmtId="165" fontId="0" fillId="0" borderId="0" xfId="0" applyNumberFormat="1">
      <alignment wrapText="1"/>
    </xf>
    <xf numFmtId="0" fontId="6" fillId="0" borderId="0" xfId="0" applyFont="1">
      <alignment wrapText="1"/>
    </xf>
    <xf numFmtId="0" fontId="3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2" xfId="0" applyBorder="1">
      <alignment wrapText="1"/>
    </xf>
    <xf numFmtId="0" fontId="0" fillId="0" borderId="0" xfId="0" applyAlignment="1">
      <alignment wrapText="1"/>
    </xf>
    <xf numFmtId="0" fontId="0" fillId="0" borderId="0" xfId="0" applyBorder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0" fillId="0" borderId="0" xfId="0" applyFill="1">
      <alignment wrapText="1"/>
    </xf>
    <xf numFmtId="0" fontId="0" fillId="0" borderId="2" xfId="0" applyFill="1" applyBorder="1">
      <alignment wrapText="1"/>
    </xf>
    <xf numFmtId="0" fontId="4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0" fillId="0" borderId="8" xfId="0" applyBorder="1">
      <alignment wrapText="1"/>
    </xf>
    <xf numFmtId="0" fontId="0" fillId="0" borderId="9" xfId="0" applyBorder="1">
      <alignment wrapText="1"/>
    </xf>
    <xf numFmtId="0" fontId="3" fillId="0" borderId="3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9" fillId="0" borderId="0" xfId="0" applyFont="1" applyFill="1">
      <alignment wrapText="1"/>
    </xf>
    <xf numFmtId="0" fontId="16" fillId="3" borderId="9" xfId="0" applyFont="1" applyFill="1" applyBorder="1">
      <alignment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2" xfId="0" applyFill="1" applyBorder="1">
      <alignment wrapText="1"/>
    </xf>
    <xf numFmtId="0" fontId="5" fillId="3" borderId="6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0" fillId="3" borderId="9" xfId="0" applyFill="1" applyBorder="1">
      <alignment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3" borderId="7" xfId="0" applyFill="1" applyBorder="1">
      <alignment wrapText="1"/>
    </xf>
    <xf numFmtId="0" fontId="4" fillId="3" borderId="9" xfId="0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3"/>
    <xf numFmtId="0" fontId="23" fillId="0" borderId="2" xfId="3" applyBorder="1"/>
    <xf numFmtId="0" fontId="12" fillId="0" borderId="0" xfId="0" applyFont="1">
      <alignment wrapText="1"/>
    </xf>
    <xf numFmtId="0" fontId="25" fillId="0" borderId="0" xfId="3" applyFont="1"/>
    <xf numFmtId="0" fontId="26" fillId="0" borderId="2" xfId="3" applyFont="1" applyBorder="1"/>
    <xf numFmtId="0" fontId="17" fillId="0" borderId="0" xfId="0" applyFont="1">
      <alignment wrapText="1"/>
    </xf>
    <xf numFmtId="4" fontId="22" fillId="3" borderId="2" xfId="2" applyNumberFormat="1" applyFont="1" applyFill="1" applyBorder="1" applyAlignment="1">
      <alignment horizontal="center" vertical="center" wrapText="1"/>
    </xf>
    <xf numFmtId="4" fontId="22" fillId="3" borderId="2" xfId="2" applyNumberFormat="1" applyFont="1" applyFill="1" applyBorder="1" applyAlignment="1">
      <alignment horizontal="left" vertical="center" wrapText="1"/>
    </xf>
    <xf numFmtId="0" fontId="28" fillId="0" borderId="0" xfId="3" applyFont="1"/>
    <xf numFmtId="4" fontId="12" fillId="3" borderId="2" xfId="2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24" fillId="3" borderId="2" xfId="3" applyFont="1" applyFill="1" applyBorder="1"/>
    <xf numFmtId="0" fontId="30" fillId="3" borderId="4" xfId="0" applyFont="1" applyFill="1" applyBorder="1" applyAlignment="1">
      <alignment horizontal="center" vertical="top" wrapText="1"/>
    </xf>
    <xf numFmtId="0" fontId="19" fillId="0" borderId="0" xfId="5">
      <alignment wrapText="1"/>
    </xf>
    <xf numFmtId="0" fontId="2" fillId="0" borderId="0" xfId="5" applyFont="1" applyFill="1" applyBorder="1" applyAlignment="1">
      <alignment vertical="top" wrapText="1"/>
    </xf>
    <xf numFmtId="0" fontId="2" fillId="0" borderId="0" xfId="5" applyFont="1" applyFill="1" applyAlignment="1">
      <alignment vertical="top" wrapText="1"/>
    </xf>
    <xf numFmtId="0" fontId="4" fillId="3" borderId="2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19" fillId="3" borderId="2" xfId="5" applyFill="1" applyBorder="1">
      <alignment wrapText="1"/>
    </xf>
    <xf numFmtId="0" fontId="19" fillId="0" borderId="9" xfId="5" applyFill="1" applyBorder="1">
      <alignment wrapText="1"/>
    </xf>
    <xf numFmtId="0" fontId="10" fillId="0" borderId="14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 applyProtection="1">
      <alignment horizontal="left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0" fontId="19" fillId="0" borderId="8" xfId="5" applyFill="1" applyBorder="1">
      <alignment wrapText="1"/>
    </xf>
    <xf numFmtId="0" fontId="7" fillId="0" borderId="16" xfId="5" applyFont="1" applyFill="1" applyBorder="1" applyAlignment="1" applyProtection="1">
      <alignment horizontal="left" vertical="center" wrapText="1"/>
    </xf>
    <xf numFmtId="164" fontId="7" fillId="0" borderId="1" xfId="5" applyNumberFormat="1" applyFont="1" applyFill="1" applyBorder="1" applyAlignment="1">
      <alignment horizontal="center" vertical="center" wrapText="1"/>
    </xf>
    <xf numFmtId="0" fontId="19" fillId="0" borderId="7" xfId="5" applyFill="1" applyBorder="1">
      <alignment wrapText="1"/>
    </xf>
    <xf numFmtId="0" fontId="10" fillId="0" borderId="14" xfId="5" applyFont="1" applyFill="1" applyBorder="1" applyAlignment="1" applyProtection="1">
      <alignment horizontal="left" vertical="center" wrapText="1"/>
    </xf>
    <xf numFmtId="0" fontId="19" fillId="3" borderId="7" xfId="5" applyFill="1" applyBorder="1">
      <alignment wrapText="1"/>
    </xf>
    <xf numFmtId="0" fontId="10" fillId="3" borderId="12" xfId="5" applyFont="1" applyFill="1" applyBorder="1" applyAlignment="1" applyProtection="1">
      <alignment horizontal="left" vertical="center" wrapText="1"/>
    </xf>
    <xf numFmtId="0" fontId="7" fillId="3" borderId="6" xfId="5" applyFont="1" applyFill="1" applyBorder="1" applyAlignment="1" applyProtection="1">
      <alignment horizontal="left" vertical="center" wrapText="1"/>
    </xf>
    <xf numFmtId="164" fontId="7" fillId="3" borderId="1" xfId="5" applyNumberFormat="1" applyFont="1" applyFill="1" applyBorder="1" applyAlignment="1">
      <alignment horizontal="center" vertical="center" wrapText="1"/>
    </xf>
    <xf numFmtId="0" fontId="19" fillId="3" borderId="8" xfId="5" applyFill="1" applyBorder="1">
      <alignment wrapText="1"/>
    </xf>
    <xf numFmtId="0" fontId="7" fillId="3" borderId="12" xfId="5" applyFont="1" applyFill="1" applyBorder="1" applyAlignment="1" applyProtection="1">
      <alignment horizontal="left" vertical="center" wrapText="1"/>
    </xf>
    <xf numFmtId="0" fontId="3" fillId="0" borderId="0" xfId="5" applyFont="1" applyFill="1" applyAlignment="1">
      <alignment horizontal="left" wrapText="1"/>
    </xf>
    <xf numFmtId="0" fontId="3" fillId="0" borderId="0" xfId="5" applyFont="1" applyFill="1" applyAlignment="1">
      <alignment horizontal="right" wrapText="1"/>
    </xf>
    <xf numFmtId="0" fontId="19" fillId="3" borderId="9" xfId="5" applyFill="1" applyBorder="1">
      <alignment wrapText="1"/>
    </xf>
    <xf numFmtId="0" fontId="4" fillId="3" borderId="14" xfId="5" applyFont="1" applyFill="1" applyBorder="1" applyAlignment="1">
      <alignment horizontal="center" wrapText="1"/>
    </xf>
    <xf numFmtId="0" fontId="4" fillId="3" borderId="10" xfId="5" applyFont="1" applyFill="1" applyBorder="1" applyAlignment="1">
      <alignment horizontal="center" wrapText="1"/>
    </xf>
    <xf numFmtId="0" fontId="4" fillId="3" borderId="16" xfId="5" applyFont="1" applyFill="1" applyBorder="1" applyAlignment="1">
      <alignment horizontal="center" vertical="top" wrapText="1"/>
    </xf>
    <xf numFmtId="0" fontId="4" fillId="3" borderId="4" xfId="5" applyFont="1" applyFill="1" applyBorder="1" applyAlignment="1">
      <alignment horizontal="center" vertical="top" wrapText="1"/>
    </xf>
    <xf numFmtId="0" fontId="4" fillId="3" borderId="6" xfId="5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0" fontId="5" fillId="0" borderId="10" xfId="5" applyFont="1" applyFill="1" applyBorder="1" applyAlignment="1">
      <alignment vertical="center" wrapText="1"/>
    </xf>
    <xf numFmtId="0" fontId="4" fillId="0" borderId="1" xfId="5" applyFont="1" applyFill="1" applyBorder="1" applyAlignment="1" applyProtection="1">
      <alignment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164" fontId="5" fillId="0" borderId="1" xfId="5" applyNumberFormat="1" applyFont="1" applyFill="1" applyBorder="1" applyAlignment="1">
      <alignment horizontal="center" vertical="center" wrapText="1"/>
    </xf>
    <xf numFmtId="0" fontId="4" fillId="0" borderId="11" xfId="5" applyFont="1" applyFill="1" applyBorder="1" applyAlignment="1" applyProtection="1">
      <alignment vertical="center" wrapText="1"/>
    </xf>
    <xf numFmtId="0" fontId="19" fillId="0" borderId="22" xfId="5" applyBorder="1">
      <alignment wrapText="1"/>
    </xf>
    <xf numFmtId="0" fontId="4" fillId="0" borderId="4" xfId="5" applyFont="1" applyFill="1" applyBorder="1" applyAlignment="1" applyProtection="1">
      <alignment vertical="center" wrapText="1"/>
    </xf>
    <xf numFmtId="0" fontId="5" fillId="0" borderId="10" xfId="5" applyFont="1" applyFill="1" applyBorder="1" applyAlignment="1" applyProtection="1">
      <alignment vertical="center" wrapText="1"/>
    </xf>
    <xf numFmtId="164" fontId="5" fillId="3" borderId="1" xfId="5" applyNumberFormat="1" applyFont="1" applyFill="1" applyBorder="1" applyAlignment="1">
      <alignment horizontal="center" vertical="center" wrapText="1"/>
    </xf>
    <xf numFmtId="0" fontId="19" fillId="0" borderId="2" xfId="5" applyBorder="1">
      <alignment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6" xfId="0" applyFont="1" applyFill="1" applyBorder="1" applyAlignment="1" applyProtection="1">
      <alignment vertical="center" wrapText="1"/>
    </xf>
    <xf numFmtId="0" fontId="11" fillId="0" borderId="22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2" xfId="3" applyFont="1" applyBorder="1"/>
    <xf numFmtId="4" fontId="27" fillId="0" borderId="0" xfId="2" applyNumberFormat="1" applyFont="1" applyFill="1" applyBorder="1" applyAlignment="1">
      <alignment horizontal="center" vertical="center" wrapText="1"/>
    </xf>
    <xf numFmtId="4" fontId="27" fillId="3" borderId="2" xfId="2" applyNumberFormat="1" applyFont="1" applyFill="1" applyBorder="1" applyAlignment="1">
      <alignment horizontal="center" vertical="center" wrapText="1"/>
    </xf>
    <xf numFmtId="4" fontId="27" fillId="4" borderId="8" xfId="2" applyNumberFormat="1" applyFont="1" applyFill="1" applyBorder="1" applyAlignment="1">
      <alignment horizontal="center" vertical="center" wrapText="1"/>
    </xf>
    <xf numFmtId="0" fontId="19" fillId="0" borderId="0" xfId="5" applyAlignment="1">
      <alignment wrapText="1"/>
    </xf>
    <xf numFmtId="0" fontId="13" fillId="3" borderId="8" xfId="5" applyFont="1" applyFill="1" applyBorder="1" applyAlignment="1">
      <alignment horizontal="center" vertical="center" wrapText="1"/>
    </xf>
    <xf numFmtId="0" fontId="19" fillId="0" borderId="0" xfId="5" applyAlignment="1"/>
    <xf numFmtId="0" fontId="19" fillId="0" borderId="0" xfId="5" applyFill="1" applyBorder="1" applyAlignment="1"/>
    <xf numFmtId="0" fontId="19" fillId="0" borderId="2" xfId="5" applyBorder="1" applyAlignment="1"/>
    <xf numFmtId="0" fontId="34" fillId="0" borderId="0" xfId="5" applyFont="1" applyAlignment="1"/>
    <xf numFmtId="0" fontId="19" fillId="0" borderId="0" xfId="5" applyFill="1" applyAlignment="1"/>
    <xf numFmtId="0" fontId="29" fillId="0" borderId="0" xfId="5" applyFont="1" applyAlignment="1">
      <alignment wrapText="1"/>
    </xf>
    <xf numFmtId="0" fontId="19" fillId="0" borderId="0" xfId="5" applyFont="1" applyAlignment="1">
      <alignment vertical="center" wrapText="1"/>
    </xf>
    <xf numFmtId="0" fontId="19" fillId="0" borderId="0" xfId="5" applyAlignment="1">
      <alignment vertical="center" wrapText="1"/>
    </xf>
    <xf numFmtId="0" fontId="35" fillId="0" borderId="0" xfId="5" applyFont="1" applyAlignment="1">
      <alignment vertical="center" wrapText="1"/>
    </xf>
    <xf numFmtId="3" fontId="27" fillId="0" borderId="2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5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5" xfId="0" applyFont="1" applyBorder="1" applyAlignment="1">
      <alignment wrapText="1"/>
    </xf>
    <xf numFmtId="167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6" fillId="3" borderId="6" xfId="0" applyFont="1" applyFill="1" applyBorder="1">
      <alignment wrapText="1"/>
    </xf>
    <xf numFmtId="0" fontId="30" fillId="3" borderId="10" xfId="0" applyFont="1" applyFill="1" applyBorder="1" applyAlignment="1">
      <alignment horizontal="center" vertical="top" wrapText="1"/>
    </xf>
    <xf numFmtId="0" fontId="30" fillId="3" borderId="2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5" applyFont="1" applyAlignment="1">
      <alignment horizontal="left" wrapText="1"/>
    </xf>
    <xf numFmtId="0" fontId="2" fillId="0" borderId="0" xfId="5" applyFont="1" applyFill="1" applyBorder="1" applyAlignment="1">
      <alignment horizontal="left" vertical="top" wrapText="1"/>
    </xf>
    <xf numFmtId="0" fontId="3" fillId="0" borderId="0" xfId="5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3" borderId="21" xfId="5" applyFont="1" applyFill="1" applyBorder="1" applyAlignment="1" applyProtection="1">
      <alignment horizontal="center" vertical="center" wrapText="1"/>
    </xf>
    <xf numFmtId="0" fontId="10" fillId="3" borderId="6" xfId="5" applyFont="1" applyFill="1" applyBorder="1" applyAlignment="1" applyProtection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5" fillId="3" borderId="12" xfId="5" applyFont="1" applyFill="1" applyBorder="1" applyAlignment="1">
      <alignment horizontal="left" vertical="center" wrapText="1"/>
    </xf>
    <xf numFmtId="0" fontId="5" fillId="3" borderId="6" xfId="5" applyFont="1" applyFill="1" applyBorder="1" applyAlignment="1">
      <alignment horizontal="left" vertical="center" wrapText="1"/>
    </xf>
    <xf numFmtId="0" fontId="5" fillId="3" borderId="12" xfId="5" applyFont="1" applyFill="1" applyBorder="1" applyAlignment="1" applyProtection="1">
      <alignment horizontal="left" vertical="center" wrapText="1"/>
    </xf>
    <xf numFmtId="0" fontId="5" fillId="3" borderId="6" xfId="5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3" borderId="10" xfId="0" applyFont="1" applyFill="1" applyBorder="1" applyAlignment="1">
      <alignment horizontal="center" vertical="center" wrapText="1"/>
    </xf>
    <xf numFmtId="4" fontId="27" fillId="3" borderId="9" xfId="2" applyNumberFormat="1" applyFont="1" applyFill="1" applyBorder="1" applyAlignment="1">
      <alignment horizontal="center" vertical="center" wrapText="1"/>
    </xf>
    <xf numFmtId="4" fontId="27" fillId="3" borderId="8" xfId="2" applyNumberFormat="1" applyFont="1" applyFill="1" applyBorder="1" applyAlignment="1">
      <alignment horizontal="center" vertical="center" wrapText="1"/>
    </xf>
    <xf numFmtId="4" fontId="27" fillId="4" borderId="9" xfId="2" applyNumberFormat="1" applyFont="1" applyFill="1" applyBorder="1" applyAlignment="1">
      <alignment horizontal="center" vertical="center" wrapText="1"/>
    </xf>
    <xf numFmtId="4" fontId="27" fillId="4" borderId="8" xfId="2" applyNumberFormat="1" applyFont="1" applyFill="1" applyBorder="1" applyAlignment="1">
      <alignment horizontal="center" vertical="center" wrapText="1"/>
    </xf>
    <xf numFmtId="0" fontId="33" fillId="0" borderId="0" xfId="5" applyFont="1" applyFill="1" applyAlignment="1">
      <alignment horizontal="left"/>
    </xf>
    <xf numFmtId="0" fontId="24" fillId="0" borderId="0" xfId="3" applyFont="1" applyAlignment="1">
      <alignment horizontal="center"/>
    </xf>
    <xf numFmtId="4" fontId="27" fillId="3" borderId="18" xfId="2" applyNumberFormat="1" applyFont="1" applyFill="1" applyBorder="1" applyAlignment="1">
      <alignment horizontal="center" vertical="center" wrapText="1"/>
    </xf>
    <xf numFmtId="4" fontId="27" fillId="3" borderId="19" xfId="2" applyNumberFormat="1" applyFont="1" applyFill="1" applyBorder="1" applyAlignment="1">
      <alignment horizontal="center" vertical="center" wrapText="1"/>
    </xf>
    <xf numFmtId="4" fontId="27" fillId="4" borderId="18" xfId="2" applyNumberFormat="1" applyFont="1" applyFill="1" applyBorder="1" applyAlignment="1">
      <alignment horizontal="center" vertical="center" wrapText="1"/>
    </xf>
    <xf numFmtId="4" fontId="27" fillId="4" borderId="19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4" fontId="12" fillId="3" borderId="9" xfId="2" applyNumberFormat="1" applyFont="1" applyFill="1" applyBorder="1" applyAlignment="1">
      <alignment horizontal="center" vertical="center" wrapText="1"/>
    </xf>
    <xf numFmtId="4" fontId="12" fillId="3" borderId="8" xfId="2" applyNumberFormat="1" applyFont="1" applyFill="1" applyBorder="1" applyAlignment="1">
      <alignment horizontal="center" vertical="center" wrapText="1"/>
    </xf>
    <xf numFmtId="0" fontId="12" fillId="0" borderId="0" xfId="5" applyFont="1" applyAlignment="1">
      <alignment wrapText="1"/>
    </xf>
    <xf numFmtId="0" fontId="2" fillId="0" borderId="0" xfId="5" applyFont="1" applyFill="1" applyBorder="1" applyAlignment="1">
      <alignment vertical="top" wrapText="1"/>
    </xf>
    <xf numFmtId="4" fontId="12" fillId="4" borderId="9" xfId="2" applyNumberFormat="1" applyFont="1" applyFill="1" applyBorder="1" applyAlignment="1">
      <alignment horizontal="center" vertical="center" wrapText="1"/>
    </xf>
    <xf numFmtId="4" fontId="12" fillId="4" borderId="8" xfId="2" applyNumberFormat="1" applyFont="1" applyFill="1" applyBorder="1" applyAlignment="1">
      <alignment horizontal="center" vertical="center" wrapText="1"/>
    </xf>
    <xf numFmtId="4" fontId="12" fillId="3" borderId="18" xfId="2" applyNumberFormat="1" applyFont="1" applyFill="1" applyBorder="1" applyAlignment="1">
      <alignment horizontal="center" vertical="center" wrapText="1"/>
    </xf>
    <xf numFmtId="4" fontId="12" fillId="3" borderId="19" xfId="2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5"/>
    <cellStyle name="Обычный 2 2 2" xfId="6"/>
    <cellStyle name="Обычный 3" xfId="4"/>
    <cellStyle name="Обычный 3 2" xfId="7"/>
    <cellStyle name="Обычный 4" xfId="8"/>
    <cellStyle name="Обычный_Поступления в ФБ и субъект от ФАС за 10 мес" xfId="2"/>
    <cellStyle name="Обычный_проекты новых фор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outlinePr summaryBelow="0" summaryRight="0"/>
  </sheetPr>
  <dimension ref="A1:U95"/>
  <sheetViews>
    <sheetView zoomScale="70" zoomScaleNormal="70" workbookViewId="0">
      <pane ySplit="7" topLeftCell="A76" activePane="bottomLeft" state="frozen"/>
      <selection pane="bottomLeft" activeCell="B77" sqref="B77:S84"/>
    </sheetView>
  </sheetViews>
  <sheetFormatPr defaultRowHeight="12.75" x14ac:dyDescent="0.2"/>
  <cols>
    <col min="1" max="1" width="3.28515625" bestFit="1" customWidth="1"/>
    <col min="2" max="2" width="37.7109375" customWidth="1"/>
    <col min="3" max="3" width="8.140625" customWidth="1"/>
    <col min="4" max="9" width="6.7109375" customWidth="1"/>
    <col min="10" max="11" width="7.28515625" customWidth="1"/>
    <col min="12" max="18" width="6.7109375" customWidth="1"/>
    <col min="19" max="19" width="6.28515625" bestFit="1" customWidth="1"/>
    <col min="21" max="21" width="11.85546875" bestFit="1" customWidth="1"/>
  </cols>
  <sheetData>
    <row r="1" spans="1:21" x14ac:dyDescent="0.2">
      <c r="B1" s="6" t="s">
        <v>6</v>
      </c>
    </row>
    <row r="2" spans="1:21" x14ac:dyDescent="0.2">
      <c r="B2" s="205" t="s">
        <v>47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21" x14ac:dyDescent="0.2">
      <c r="B3" s="205" t="s">
        <v>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21" ht="48" customHeight="1" x14ac:dyDescent="0.2">
      <c r="B4" s="206" t="s">
        <v>8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</row>
    <row r="5" spans="1:21" ht="26.45" customHeight="1" x14ac:dyDescent="0.2">
      <c r="A5" s="35"/>
      <c r="B5" s="39"/>
      <c r="C5" s="36"/>
      <c r="D5" s="207" t="s">
        <v>64</v>
      </c>
      <c r="E5" s="207"/>
      <c r="F5" s="207"/>
      <c r="G5" s="210" t="s">
        <v>202</v>
      </c>
      <c r="H5" s="37"/>
      <c r="I5" s="38"/>
      <c r="J5" s="38"/>
      <c r="K5" s="38"/>
      <c r="L5" s="203" t="s">
        <v>64</v>
      </c>
      <c r="M5" s="204"/>
      <c r="N5" s="39"/>
      <c r="O5" s="36"/>
      <c r="P5" s="208" t="s">
        <v>9</v>
      </c>
      <c r="Q5" s="209"/>
      <c r="R5" s="36"/>
      <c r="S5" s="36"/>
    </row>
    <row r="6" spans="1:21" ht="144.75" customHeight="1" x14ac:dyDescent="0.2">
      <c r="A6" s="40" t="s">
        <v>48</v>
      </c>
      <c r="B6" s="45" t="s">
        <v>62</v>
      </c>
      <c r="C6" s="41" t="s">
        <v>63</v>
      </c>
      <c r="D6" s="87" t="s">
        <v>201</v>
      </c>
      <c r="E6" s="41" t="s">
        <v>65</v>
      </c>
      <c r="F6" s="41" t="s">
        <v>66</v>
      </c>
      <c r="G6" s="211"/>
      <c r="H6" s="42" t="s">
        <v>67</v>
      </c>
      <c r="I6" s="43" t="s">
        <v>115</v>
      </c>
      <c r="J6" s="41" t="s">
        <v>112</v>
      </c>
      <c r="K6" s="41" t="s">
        <v>7</v>
      </c>
      <c r="L6" s="44" t="s">
        <v>113</v>
      </c>
      <c r="M6" s="44" t="s">
        <v>114</v>
      </c>
      <c r="N6" s="41" t="s">
        <v>68</v>
      </c>
      <c r="O6" s="42" t="s">
        <v>69</v>
      </c>
      <c r="P6" s="136" t="s">
        <v>70</v>
      </c>
      <c r="Q6" s="137" t="s">
        <v>71</v>
      </c>
      <c r="R6" s="41" t="s">
        <v>72</v>
      </c>
      <c r="S6" s="41" t="s">
        <v>73</v>
      </c>
    </row>
    <row r="7" spans="1:21" x14ac:dyDescent="0.2">
      <c r="A7" s="130" t="s">
        <v>74</v>
      </c>
      <c r="B7" s="49" t="s">
        <v>45</v>
      </c>
      <c r="C7" s="46" t="s">
        <v>75</v>
      </c>
      <c r="D7" s="46" t="s">
        <v>76</v>
      </c>
      <c r="E7" s="46" t="s">
        <v>77</v>
      </c>
      <c r="F7" s="47" t="s">
        <v>78</v>
      </c>
      <c r="G7" s="48" t="s">
        <v>79</v>
      </c>
      <c r="H7" s="48" t="s">
        <v>80</v>
      </c>
      <c r="I7" s="48" t="s">
        <v>81</v>
      </c>
      <c r="J7" s="48" t="s">
        <v>82</v>
      </c>
      <c r="K7" s="48" t="s">
        <v>83</v>
      </c>
      <c r="L7" s="48" t="s">
        <v>84</v>
      </c>
      <c r="M7" s="48" t="s">
        <v>85</v>
      </c>
      <c r="N7" s="135" t="s">
        <v>86</v>
      </c>
      <c r="O7" s="130" t="s">
        <v>87</v>
      </c>
      <c r="P7" s="130" t="s">
        <v>88</v>
      </c>
      <c r="Q7" s="130" t="s">
        <v>89</v>
      </c>
      <c r="R7" s="49" t="s">
        <v>90</v>
      </c>
      <c r="S7" s="46" t="s">
        <v>91</v>
      </c>
    </row>
    <row r="8" spans="1:21" ht="25.5" x14ac:dyDescent="0.2">
      <c r="A8" s="50"/>
      <c r="B8" s="51" t="s">
        <v>92</v>
      </c>
      <c r="C8" s="52">
        <f>IF((D8+E8+F8)=SUM(C9:C22),SUM(C9:C22),"`ОШ!`")</f>
        <v>341</v>
      </c>
      <c r="D8" s="52">
        <f>D12+D14</f>
        <v>21</v>
      </c>
      <c r="E8" s="52">
        <f>SUM(E9:E22)</f>
        <v>248</v>
      </c>
      <c r="F8" s="52">
        <f>SUM(F9:F22)</f>
        <v>72</v>
      </c>
      <c r="G8" s="53">
        <f>G12+G14</f>
        <v>8</v>
      </c>
      <c r="H8" s="53">
        <f>SUM(H9:H22)</f>
        <v>17</v>
      </c>
      <c r="I8" s="53">
        <f>IF(AND(F8+H8=SUM(I9:I22),J8+K8=SUM(I9:I22)),SUM(I9:I22),"`ОШ!`")</f>
        <v>89</v>
      </c>
      <c r="J8" s="53">
        <f>SUM(J9:J22)</f>
        <v>22</v>
      </c>
      <c r="K8" s="53">
        <f>SUM(K9:K22)</f>
        <v>67</v>
      </c>
      <c r="L8" s="53">
        <f>SUM(L9:L22)</f>
        <v>29</v>
      </c>
      <c r="M8" s="53">
        <f>SUM(M9:M22)</f>
        <v>0</v>
      </c>
      <c r="N8" s="52" t="s">
        <v>61</v>
      </c>
      <c r="O8" s="53">
        <f>IF((Q8+R8+S8)=SUM(O9:O22),SUM(O9:O22),"`ОШИБКА!`")</f>
        <v>42</v>
      </c>
      <c r="P8" s="53">
        <f>SUM(P9:P22)</f>
        <v>34</v>
      </c>
      <c r="Q8" s="53">
        <f>SUM(Q9:Q22)</f>
        <v>24</v>
      </c>
      <c r="R8" s="52">
        <f>SUM(R9:R22)</f>
        <v>17</v>
      </c>
      <c r="S8" s="52">
        <f>SUM(S9:S22)</f>
        <v>1</v>
      </c>
    </row>
    <row r="9" spans="1:21" ht="25.5" x14ac:dyDescent="0.2">
      <c r="A9" s="10"/>
      <c r="B9" s="18" t="s">
        <v>93</v>
      </c>
      <c r="C9" s="3">
        <v>17</v>
      </c>
      <c r="D9" s="30">
        <v>0</v>
      </c>
      <c r="E9" s="3">
        <v>16</v>
      </c>
      <c r="F9" s="3">
        <v>1</v>
      </c>
      <c r="G9" s="30">
        <v>0</v>
      </c>
      <c r="H9" s="3">
        <v>0</v>
      </c>
      <c r="I9" s="3">
        <v>1</v>
      </c>
      <c r="J9" s="3">
        <v>1</v>
      </c>
      <c r="K9" s="3">
        <v>0</v>
      </c>
      <c r="L9" s="3">
        <v>0</v>
      </c>
      <c r="M9" s="3">
        <v>0</v>
      </c>
      <c r="N9" s="30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21" ht="25.5" x14ac:dyDescent="0.2">
      <c r="A10" s="10"/>
      <c r="B10" s="18" t="s">
        <v>94</v>
      </c>
      <c r="C10" s="3">
        <v>1</v>
      </c>
      <c r="D10" s="30">
        <v>0</v>
      </c>
      <c r="E10" s="3">
        <v>1</v>
      </c>
      <c r="F10" s="3">
        <v>0</v>
      </c>
      <c r="G10" s="30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0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21" x14ac:dyDescent="0.2">
      <c r="A11" s="10"/>
      <c r="B11" s="18" t="s">
        <v>95</v>
      </c>
      <c r="C11" s="3">
        <v>0</v>
      </c>
      <c r="D11" s="30">
        <v>0</v>
      </c>
      <c r="E11" s="3">
        <v>0</v>
      </c>
      <c r="F11" s="3">
        <v>0</v>
      </c>
      <c r="G11" s="30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0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21" ht="25.5" x14ac:dyDescent="0.2">
      <c r="A12" s="10"/>
      <c r="B12" s="18" t="s">
        <v>96</v>
      </c>
      <c r="C12" s="3">
        <v>32</v>
      </c>
      <c r="D12" s="3">
        <v>11</v>
      </c>
      <c r="E12" s="3">
        <v>18</v>
      </c>
      <c r="F12" s="3">
        <v>3</v>
      </c>
      <c r="G12" s="3">
        <v>2</v>
      </c>
      <c r="H12" s="3">
        <v>0</v>
      </c>
      <c r="I12" s="3">
        <v>3</v>
      </c>
      <c r="J12" s="3">
        <v>0</v>
      </c>
      <c r="K12" s="3">
        <v>3</v>
      </c>
      <c r="L12" s="3">
        <v>1</v>
      </c>
      <c r="M12" s="3">
        <v>0</v>
      </c>
      <c r="N12" s="30">
        <v>0</v>
      </c>
      <c r="O12" s="3">
        <v>2</v>
      </c>
      <c r="P12" s="3">
        <v>2</v>
      </c>
      <c r="Q12" s="3">
        <v>0</v>
      </c>
      <c r="R12" s="3">
        <v>2</v>
      </c>
      <c r="S12" s="3">
        <v>0</v>
      </c>
      <c r="T12" s="202"/>
      <c r="U12" s="202"/>
    </row>
    <row r="13" spans="1:21" ht="25.5" x14ac:dyDescent="0.2">
      <c r="A13" s="10"/>
      <c r="B13" s="18" t="s">
        <v>97</v>
      </c>
      <c r="C13" s="3">
        <v>38</v>
      </c>
      <c r="D13" s="30">
        <v>0</v>
      </c>
      <c r="E13" s="3">
        <v>29</v>
      </c>
      <c r="F13" s="3">
        <v>9</v>
      </c>
      <c r="G13" s="30">
        <v>0</v>
      </c>
      <c r="H13" s="3">
        <v>0</v>
      </c>
      <c r="I13" s="3">
        <v>9</v>
      </c>
      <c r="J13" s="3">
        <v>2</v>
      </c>
      <c r="K13" s="3">
        <v>7</v>
      </c>
      <c r="L13" s="3">
        <v>5</v>
      </c>
      <c r="M13" s="3">
        <v>0</v>
      </c>
      <c r="N13" s="30">
        <v>0</v>
      </c>
      <c r="O13" s="3">
        <v>1</v>
      </c>
      <c r="P13" s="3">
        <v>4</v>
      </c>
      <c r="Q13" s="3">
        <v>1</v>
      </c>
      <c r="R13" s="3">
        <v>0</v>
      </c>
      <c r="S13" s="3">
        <v>0</v>
      </c>
      <c r="T13" s="77"/>
      <c r="U13" s="77"/>
    </row>
    <row r="14" spans="1:21" ht="25.5" x14ac:dyDescent="0.2">
      <c r="A14" s="10"/>
      <c r="B14" s="18" t="s">
        <v>98</v>
      </c>
      <c r="C14" s="3">
        <v>37</v>
      </c>
      <c r="D14" s="3">
        <v>10</v>
      </c>
      <c r="E14" s="3">
        <v>21</v>
      </c>
      <c r="F14" s="3">
        <v>6</v>
      </c>
      <c r="G14" s="3">
        <v>6</v>
      </c>
      <c r="H14" s="3">
        <v>0</v>
      </c>
      <c r="I14" s="3">
        <v>6</v>
      </c>
      <c r="J14" s="3">
        <v>1</v>
      </c>
      <c r="K14" s="3">
        <v>5</v>
      </c>
      <c r="L14" s="3">
        <v>4</v>
      </c>
      <c r="M14" s="3">
        <v>0</v>
      </c>
      <c r="N14" s="30">
        <v>0</v>
      </c>
      <c r="O14" s="3">
        <v>1</v>
      </c>
      <c r="P14" s="3">
        <v>3</v>
      </c>
      <c r="Q14" s="3">
        <v>0</v>
      </c>
      <c r="R14" s="3">
        <v>1</v>
      </c>
      <c r="S14" s="3">
        <v>0</v>
      </c>
      <c r="T14" s="202"/>
      <c r="U14" s="202"/>
    </row>
    <row r="15" spans="1:21" ht="25.5" x14ac:dyDescent="0.2">
      <c r="A15" s="10"/>
      <c r="B15" s="18" t="s">
        <v>99</v>
      </c>
      <c r="C15" s="3">
        <v>1</v>
      </c>
      <c r="D15" s="30">
        <v>0</v>
      </c>
      <c r="E15" s="3">
        <v>1</v>
      </c>
      <c r="F15" s="3">
        <v>0</v>
      </c>
      <c r="G15" s="30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0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</row>
    <row r="16" spans="1:21" ht="38.25" x14ac:dyDescent="0.2">
      <c r="A16" s="10"/>
      <c r="B16" s="18" t="s">
        <v>100</v>
      </c>
      <c r="C16" s="3">
        <v>0</v>
      </c>
      <c r="D16" s="30">
        <v>0</v>
      </c>
      <c r="E16" s="3">
        <v>0</v>
      </c>
      <c r="F16" s="3">
        <v>0</v>
      </c>
      <c r="G16" s="30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0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38.25" x14ac:dyDescent="0.2">
      <c r="A17" s="10"/>
      <c r="B17" s="18" t="s">
        <v>101</v>
      </c>
      <c r="C17" s="3">
        <v>0</v>
      </c>
      <c r="D17" s="30">
        <v>0</v>
      </c>
      <c r="E17" s="3">
        <v>0</v>
      </c>
      <c r="F17" s="3">
        <v>0</v>
      </c>
      <c r="G17" s="30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0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25.5" x14ac:dyDescent="0.2">
      <c r="A18" s="10"/>
      <c r="B18" s="18" t="s">
        <v>102</v>
      </c>
      <c r="C18" s="3">
        <v>8</v>
      </c>
      <c r="D18" s="30">
        <v>0</v>
      </c>
      <c r="E18" s="3">
        <v>8</v>
      </c>
      <c r="F18" s="3">
        <v>0</v>
      </c>
      <c r="G18" s="30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0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25.5" x14ac:dyDescent="0.2">
      <c r="A19" s="10"/>
      <c r="B19" s="18" t="s">
        <v>103</v>
      </c>
      <c r="C19" s="3">
        <v>11</v>
      </c>
      <c r="D19" s="30">
        <v>0</v>
      </c>
      <c r="E19" s="3">
        <v>8</v>
      </c>
      <c r="F19" s="3">
        <v>3</v>
      </c>
      <c r="G19" s="30">
        <v>0</v>
      </c>
      <c r="H19" s="3">
        <v>0</v>
      </c>
      <c r="I19" s="3">
        <v>3</v>
      </c>
      <c r="J19" s="3">
        <v>2</v>
      </c>
      <c r="K19" s="3">
        <v>1</v>
      </c>
      <c r="L19" s="3">
        <v>1</v>
      </c>
      <c r="M19" s="3">
        <v>0</v>
      </c>
      <c r="N19" s="30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</row>
    <row r="20" spans="1:19" x14ac:dyDescent="0.2">
      <c r="A20" s="10"/>
      <c r="B20" s="18" t="s">
        <v>104</v>
      </c>
      <c r="C20" s="3">
        <v>46</v>
      </c>
      <c r="D20" s="30">
        <v>0</v>
      </c>
      <c r="E20" s="3">
        <v>33</v>
      </c>
      <c r="F20" s="3">
        <v>13</v>
      </c>
      <c r="G20" s="30">
        <v>0</v>
      </c>
      <c r="H20" s="3">
        <v>4</v>
      </c>
      <c r="I20" s="3">
        <v>17</v>
      </c>
      <c r="J20" s="3">
        <v>3</v>
      </c>
      <c r="K20" s="3">
        <v>14</v>
      </c>
      <c r="L20" s="3">
        <v>5</v>
      </c>
      <c r="M20" s="3">
        <v>0</v>
      </c>
      <c r="N20" s="30">
        <v>0</v>
      </c>
      <c r="O20" s="3">
        <v>9</v>
      </c>
      <c r="P20" s="3">
        <v>7</v>
      </c>
      <c r="Q20" s="3">
        <v>2</v>
      </c>
      <c r="R20" s="3">
        <v>6</v>
      </c>
      <c r="S20" s="3">
        <v>1</v>
      </c>
    </row>
    <row r="21" spans="1:19" ht="38.25" x14ac:dyDescent="0.2">
      <c r="A21" s="10"/>
      <c r="B21" s="18" t="s">
        <v>144</v>
      </c>
      <c r="C21" s="3">
        <v>0</v>
      </c>
      <c r="D21" s="30">
        <v>0</v>
      </c>
      <c r="E21" s="3">
        <v>0</v>
      </c>
      <c r="F21" s="3">
        <v>0</v>
      </c>
      <c r="G21" s="30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0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x14ac:dyDescent="0.2">
      <c r="A22" s="10"/>
      <c r="B22" s="18" t="s">
        <v>105</v>
      </c>
      <c r="C22" s="3">
        <v>150</v>
      </c>
      <c r="D22" s="30">
        <v>0</v>
      </c>
      <c r="E22" s="3">
        <v>113</v>
      </c>
      <c r="F22" s="3">
        <v>37</v>
      </c>
      <c r="G22" s="30">
        <v>0</v>
      </c>
      <c r="H22" s="3">
        <v>13</v>
      </c>
      <c r="I22" s="3">
        <v>50</v>
      </c>
      <c r="J22" s="3">
        <v>13</v>
      </c>
      <c r="K22" s="3">
        <v>37</v>
      </c>
      <c r="L22" s="3">
        <v>13</v>
      </c>
      <c r="M22" s="3">
        <v>0</v>
      </c>
      <c r="N22" s="30">
        <v>0</v>
      </c>
      <c r="O22" s="3">
        <v>29</v>
      </c>
      <c r="P22" s="3">
        <v>16</v>
      </c>
      <c r="Q22" s="3">
        <v>21</v>
      </c>
      <c r="R22" s="3">
        <v>8</v>
      </c>
      <c r="S22" s="3">
        <v>0</v>
      </c>
    </row>
    <row r="23" spans="1:19" ht="38.25" x14ac:dyDescent="0.2">
      <c r="A23" s="50"/>
      <c r="B23" s="51" t="s">
        <v>106</v>
      </c>
      <c r="C23" s="52">
        <f>IF((E23+F23)=SUM(C24:C36),SUM(C24:C36),"`ОШ!`")</f>
        <v>36</v>
      </c>
      <c r="D23" s="52" t="s">
        <v>61</v>
      </c>
      <c r="E23" s="52">
        <f>SUM(E24:E36)</f>
        <v>34</v>
      </c>
      <c r="F23" s="52">
        <f>SUM(F24:F36)</f>
        <v>2</v>
      </c>
      <c r="G23" s="52" t="s">
        <v>61</v>
      </c>
      <c r="H23" s="52">
        <f>SUM(H24:H36)</f>
        <v>1</v>
      </c>
      <c r="I23" s="52">
        <f>IF(AND(F23+H23=SUM(I24:I36),J23+K23=SUM(I24:I36)),SUM(I24:I36),"`ОШ!`")</f>
        <v>3</v>
      </c>
      <c r="J23" s="52">
        <f>SUM(J24:J36)</f>
        <v>0</v>
      </c>
      <c r="K23" s="52">
        <f>SUM(K24:K36)</f>
        <v>3</v>
      </c>
      <c r="L23" s="52">
        <f>SUM(L24:L36)</f>
        <v>2</v>
      </c>
      <c r="M23" s="52">
        <f>SUM(M24:M36)</f>
        <v>0</v>
      </c>
      <c r="N23" s="52" t="s">
        <v>61</v>
      </c>
      <c r="O23" s="52">
        <f>IF((Q23+R23+S23)=SUM(O24:O36),SUM(O24:O36),"`ОШИБКА!`")</f>
        <v>10</v>
      </c>
      <c r="P23" s="52">
        <f>SUM(P24:P36)</f>
        <v>3</v>
      </c>
      <c r="Q23" s="52">
        <f>SUM(Q24:Q36)</f>
        <v>0</v>
      </c>
      <c r="R23" s="52">
        <f>SUM(R24:R36)</f>
        <v>10</v>
      </c>
      <c r="S23" s="52">
        <f>SUM(S24:S36)</f>
        <v>0</v>
      </c>
    </row>
    <row r="24" spans="1:19" ht="43.9" customHeight="1" x14ac:dyDescent="0.2">
      <c r="A24" s="10"/>
      <c r="B24" s="133" t="s">
        <v>200</v>
      </c>
      <c r="C24" s="82">
        <v>17</v>
      </c>
      <c r="D24" s="30">
        <v>0</v>
      </c>
      <c r="E24" s="3">
        <v>17</v>
      </c>
      <c r="F24" s="3">
        <v>0</v>
      </c>
      <c r="G24" s="30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0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25.5" x14ac:dyDescent="0.2">
      <c r="A25" s="10"/>
      <c r="B25" s="133" t="s">
        <v>107</v>
      </c>
      <c r="C25" s="82">
        <v>0</v>
      </c>
      <c r="D25" s="30">
        <v>0</v>
      </c>
      <c r="E25" s="3">
        <v>0</v>
      </c>
      <c r="F25" s="3">
        <v>0</v>
      </c>
      <c r="G25" s="30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0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x14ac:dyDescent="0.2">
      <c r="A26" s="10"/>
      <c r="B26" s="133" t="s">
        <v>108</v>
      </c>
      <c r="C26" s="82">
        <v>0</v>
      </c>
      <c r="D26" s="30">
        <v>0</v>
      </c>
      <c r="E26" s="3">
        <v>0</v>
      </c>
      <c r="F26" s="3">
        <v>0</v>
      </c>
      <c r="G26" s="30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0">
        <v>0</v>
      </c>
      <c r="O26" s="3">
        <v>0</v>
      </c>
      <c r="P26" s="3">
        <v>0</v>
      </c>
      <c r="Q26" s="3">
        <v>0</v>
      </c>
      <c r="R26" s="3">
        <v>0</v>
      </c>
      <c r="S26" s="67">
        <v>0</v>
      </c>
    </row>
    <row r="27" spans="1:19" ht="25.5" x14ac:dyDescent="0.2">
      <c r="A27" s="10"/>
      <c r="B27" s="133" t="s">
        <v>145</v>
      </c>
      <c r="C27" s="82">
        <v>0</v>
      </c>
      <c r="D27" s="30">
        <v>0</v>
      </c>
      <c r="E27" s="3">
        <v>0</v>
      </c>
      <c r="F27" s="3">
        <v>0</v>
      </c>
      <c r="G27" s="30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0">
        <v>0</v>
      </c>
      <c r="O27" s="3">
        <v>0</v>
      </c>
      <c r="P27" s="3">
        <v>0</v>
      </c>
      <c r="Q27" s="3">
        <v>0</v>
      </c>
      <c r="R27" s="66">
        <v>0</v>
      </c>
      <c r="S27" s="68">
        <v>0</v>
      </c>
    </row>
    <row r="28" spans="1:19" ht="38.25" x14ac:dyDescent="0.2">
      <c r="A28" s="10"/>
      <c r="B28" s="133" t="s">
        <v>146</v>
      </c>
      <c r="C28" s="82">
        <v>6</v>
      </c>
      <c r="D28" s="30">
        <v>0</v>
      </c>
      <c r="E28" s="3">
        <v>6</v>
      </c>
      <c r="F28" s="3">
        <v>0</v>
      </c>
      <c r="G28" s="30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0">
        <v>0</v>
      </c>
      <c r="O28" s="3">
        <v>0</v>
      </c>
      <c r="P28" s="3">
        <v>0</v>
      </c>
      <c r="Q28" s="3">
        <v>0</v>
      </c>
      <c r="R28" s="66">
        <v>0</v>
      </c>
      <c r="S28" s="68">
        <v>0</v>
      </c>
    </row>
    <row r="29" spans="1:19" ht="25.5" x14ac:dyDescent="0.2">
      <c r="A29" s="10"/>
      <c r="B29" s="133" t="s">
        <v>116</v>
      </c>
      <c r="C29" s="82">
        <v>0</v>
      </c>
      <c r="D29" s="30">
        <v>0</v>
      </c>
      <c r="E29" s="3">
        <v>0</v>
      </c>
      <c r="F29" s="3">
        <v>0</v>
      </c>
      <c r="G29" s="30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0">
        <v>0</v>
      </c>
      <c r="O29" s="3">
        <v>0</v>
      </c>
      <c r="P29" s="3">
        <v>0</v>
      </c>
      <c r="Q29" s="3">
        <v>0</v>
      </c>
      <c r="R29" s="3">
        <v>0</v>
      </c>
      <c r="S29" s="17">
        <v>0</v>
      </c>
    </row>
    <row r="30" spans="1:19" ht="51" x14ac:dyDescent="0.2">
      <c r="A30" s="10"/>
      <c r="B30" s="133" t="s">
        <v>147</v>
      </c>
      <c r="C30" s="82">
        <v>0</v>
      </c>
      <c r="D30" s="30">
        <v>0</v>
      </c>
      <c r="E30" s="3">
        <v>0</v>
      </c>
      <c r="F30" s="3">
        <v>0</v>
      </c>
      <c r="G30" s="30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0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25.5" x14ac:dyDescent="0.2">
      <c r="A31" s="10"/>
      <c r="B31" s="133" t="s">
        <v>109</v>
      </c>
      <c r="C31" s="82">
        <v>4</v>
      </c>
      <c r="D31" s="30">
        <v>0</v>
      </c>
      <c r="E31" s="3">
        <v>4</v>
      </c>
      <c r="F31" s="3">
        <v>0</v>
      </c>
      <c r="G31" s="30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0">
        <v>0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</row>
    <row r="32" spans="1:19" ht="25.5" x14ac:dyDescent="0.2">
      <c r="A32" s="10"/>
      <c r="B32" s="133" t="s">
        <v>110</v>
      </c>
      <c r="C32" s="82">
        <v>0</v>
      </c>
      <c r="D32" s="30">
        <v>0</v>
      </c>
      <c r="E32" s="3">
        <v>0</v>
      </c>
      <c r="F32" s="3">
        <v>0</v>
      </c>
      <c r="G32" s="30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0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25.5" x14ac:dyDescent="0.2">
      <c r="A33" s="10"/>
      <c r="B33" s="133" t="s">
        <v>111</v>
      </c>
      <c r="C33" s="82">
        <v>6</v>
      </c>
      <c r="D33" s="30">
        <v>0</v>
      </c>
      <c r="E33" s="3">
        <v>6</v>
      </c>
      <c r="F33" s="3">
        <v>0</v>
      </c>
      <c r="G33" s="30">
        <v>0</v>
      </c>
      <c r="H33" s="3">
        <v>1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0">
        <v>0</v>
      </c>
      <c r="O33" s="3">
        <v>10</v>
      </c>
      <c r="P33" s="3">
        <v>0</v>
      </c>
      <c r="Q33" s="3">
        <v>0</v>
      </c>
      <c r="R33" s="3">
        <v>10</v>
      </c>
      <c r="S33" s="3">
        <v>0</v>
      </c>
    </row>
    <row r="34" spans="1:19" ht="25.5" x14ac:dyDescent="0.2">
      <c r="A34" s="10"/>
      <c r="B34" s="133" t="s">
        <v>148</v>
      </c>
      <c r="C34" s="82">
        <v>0</v>
      </c>
      <c r="D34" s="30">
        <v>0</v>
      </c>
      <c r="E34" s="3">
        <v>0</v>
      </c>
      <c r="F34" s="3">
        <v>0</v>
      </c>
      <c r="G34" s="30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0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38.25" x14ac:dyDescent="0.2">
      <c r="A35" s="10"/>
      <c r="B35" s="133" t="s">
        <v>149</v>
      </c>
      <c r="C35" s="82">
        <v>3</v>
      </c>
      <c r="D35" s="30">
        <v>0</v>
      </c>
      <c r="E35" s="3">
        <v>1</v>
      </c>
      <c r="F35" s="3">
        <v>2</v>
      </c>
      <c r="G35" s="30">
        <v>0</v>
      </c>
      <c r="H35" s="3">
        <v>0</v>
      </c>
      <c r="I35" s="3">
        <v>2</v>
      </c>
      <c r="J35" s="3">
        <v>0</v>
      </c>
      <c r="K35" s="3">
        <v>2</v>
      </c>
      <c r="L35" s="3">
        <v>2</v>
      </c>
      <c r="M35" s="3">
        <v>0</v>
      </c>
      <c r="N35" s="30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25.5" x14ac:dyDescent="0.2">
      <c r="A36" s="10"/>
      <c r="B36" s="133" t="s">
        <v>117</v>
      </c>
      <c r="C36" s="3">
        <v>0</v>
      </c>
      <c r="D36" s="30">
        <v>0</v>
      </c>
      <c r="E36" s="3">
        <v>0</v>
      </c>
      <c r="F36" s="3">
        <v>0</v>
      </c>
      <c r="G36" s="30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0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</row>
    <row r="37" spans="1:19" ht="38.25" x14ac:dyDescent="0.2">
      <c r="A37" s="50"/>
      <c r="B37" s="134" t="s">
        <v>150</v>
      </c>
      <c r="C37" s="52">
        <f>IF((E37+F37)=SUM(C38:C47),SUM(C38:C47),"`ОШ!`")</f>
        <v>0</v>
      </c>
      <c r="D37" s="52" t="s">
        <v>61</v>
      </c>
      <c r="E37" s="52">
        <f>SUM(E38:E47)</f>
        <v>0</v>
      </c>
      <c r="F37" s="52">
        <f>SUM(F38:F47)</f>
        <v>0</v>
      </c>
      <c r="G37" s="52" t="s">
        <v>61</v>
      </c>
      <c r="H37" s="52">
        <f>SUM(H38:H47)</f>
        <v>0</v>
      </c>
      <c r="I37" s="52">
        <f>IF(AND(F37+H37=SUM(I38:I47),J37+K37=SUM(I38:I47)),SUM(I38:I47),"`ОШ!`")</f>
        <v>0</v>
      </c>
      <c r="J37" s="52">
        <f>SUM(J38:J47)</f>
        <v>0</v>
      </c>
      <c r="K37" s="52">
        <f>SUM(K38:K47)</f>
        <v>0</v>
      </c>
      <c r="L37" s="52">
        <f>SUM(L38:L47)</f>
        <v>0</v>
      </c>
      <c r="M37" s="52">
        <f>SUM(M38:M47)</f>
        <v>0</v>
      </c>
      <c r="N37" s="52" t="s">
        <v>61</v>
      </c>
      <c r="O37" s="52">
        <f>IF((Q37+R37+S37)=SUM(O38:O47),SUM(O38:O47),"`ОШИБКА!`")</f>
        <v>0</v>
      </c>
      <c r="P37" s="52">
        <f>SUM(P38:P47)</f>
        <v>0</v>
      </c>
      <c r="Q37" s="52">
        <f>SUM(Q38:Q47)</f>
        <v>0</v>
      </c>
      <c r="R37" s="69">
        <f>SUM(R38:R47)</f>
        <v>0</v>
      </c>
      <c r="S37" s="70">
        <f>SUM(S38:S47)</f>
        <v>0</v>
      </c>
    </row>
    <row r="38" spans="1:19" ht="38.25" x14ac:dyDescent="0.2">
      <c r="A38" s="10"/>
      <c r="B38" s="133" t="s">
        <v>151</v>
      </c>
      <c r="C38" s="3"/>
      <c r="D38" s="30"/>
      <c r="E38" s="3"/>
      <c r="F38" s="3"/>
      <c r="G38" s="30"/>
      <c r="H38" s="3"/>
      <c r="I38" s="3"/>
      <c r="J38" s="3"/>
      <c r="K38" s="3"/>
      <c r="L38" s="3"/>
      <c r="M38" s="3"/>
      <c r="N38" s="30"/>
      <c r="O38" s="3"/>
      <c r="P38" s="3"/>
      <c r="Q38" s="3"/>
      <c r="R38" s="3"/>
      <c r="S38" s="17"/>
    </row>
    <row r="39" spans="1:19" ht="25.5" x14ac:dyDescent="0.2">
      <c r="A39" s="10"/>
      <c r="B39" s="133" t="s">
        <v>152</v>
      </c>
      <c r="C39" s="3"/>
      <c r="D39" s="30"/>
      <c r="E39" s="3"/>
      <c r="F39" s="3"/>
      <c r="G39" s="30"/>
      <c r="H39" s="3"/>
      <c r="I39" s="3"/>
      <c r="J39" s="3"/>
      <c r="K39" s="3"/>
      <c r="L39" s="3"/>
      <c r="M39" s="3"/>
      <c r="N39" s="30"/>
      <c r="O39" s="3"/>
      <c r="P39" s="3"/>
      <c r="Q39" s="3"/>
      <c r="R39" s="3"/>
      <c r="S39" s="3"/>
    </row>
    <row r="40" spans="1:19" x14ac:dyDescent="0.2">
      <c r="A40" s="10"/>
      <c r="B40" s="133" t="s">
        <v>153</v>
      </c>
      <c r="C40" s="3"/>
      <c r="D40" s="30"/>
      <c r="E40" s="3"/>
      <c r="F40" s="3"/>
      <c r="G40" s="30"/>
      <c r="H40" s="3"/>
      <c r="I40" s="3"/>
      <c r="J40" s="3"/>
      <c r="K40" s="3"/>
      <c r="L40" s="3"/>
      <c r="M40" s="3"/>
      <c r="N40" s="30"/>
      <c r="O40" s="3"/>
      <c r="P40" s="3"/>
      <c r="Q40" s="3"/>
      <c r="R40" s="3"/>
      <c r="S40" s="3"/>
    </row>
    <row r="41" spans="1:19" ht="25.5" x14ac:dyDescent="0.2">
      <c r="A41" s="10"/>
      <c r="B41" s="133" t="s">
        <v>154</v>
      </c>
      <c r="C41" s="3"/>
      <c r="D41" s="30"/>
      <c r="E41" s="3"/>
      <c r="F41" s="3"/>
      <c r="G41" s="30"/>
      <c r="H41" s="3"/>
      <c r="I41" s="3"/>
      <c r="J41" s="3"/>
      <c r="K41" s="3"/>
      <c r="L41" s="3"/>
      <c r="M41" s="3"/>
      <c r="N41" s="30"/>
      <c r="O41" s="3"/>
      <c r="P41" s="3"/>
      <c r="Q41" s="3"/>
      <c r="R41" s="3"/>
      <c r="S41" s="3"/>
    </row>
    <row r="42" spans="1:19" ht="38.25" x14ac:dyDescent="0.2">
      <c r="A42" s="10"/>
      <c r="B42" s="133" t="s">
        <v>155</v>
      </c>
      <c r="C42" s="3"/>
      <c r="D42" s="30"/>
      <c r="E42" s="3"/>
      <c r="F42" s="3"/>
      <c r="G42" s="30"/>
      <c r="H42" s="3"/>
      <c r="I42" s="3"/>
      <c r="J42" s="3"/>
      <c r="K42" s="3"/>
      <c r="L42" s="3"/>
      <c r="M42" s="3"/>
      <c r="N42" s="30"/>
      <c r="O42" s="3"/>
      <c r="P42" s="3"/>
      <c r="Q42" s="3"/>
      <c r="R42" s="3"/>
      <c r="S42" s="3"/>
    </row>
    <row r="43" spans="1:19" ht="51" x14ac:dyDescent="0.2">
      <c r="A43" s="10"/>
      <c r="B43" s="133" t="s">
        <v>156</v>
      </c>
      <c r="C43" s="3"/>
      <c r="D43" s="30"/>
      <c r="E43" s="3"/>
      <c r="F43" s="3"/>
      <c r="G43" s="30"/>
      <c r="H43" s="3"/>
      <c r="I43" s="3"/>
      <c r="J43" s="3"/>
      <c r="K43" s="3"/>
      <c r="L43" s="3"/>
      <c r="M43" s="3"/>
      <c r="N43" s="30"/>
      <c r="O43" s="3"/>
      <c r="P43" s="3"/>
      <c r="Q43" s="3"/>
      <c r="R43" s="3"/>
      <c r="S43" s="3"/>
    </row>
    <row r="44" spans="1:19" ht="25.5" x14ac:dyDescent="0.2">
      <c r="A44" s="10"/>
      <c r="B44" s="133" t="s">
        <v>157</v>
      </c>
      <c r="C44" s="3"/>
      <c r="D44" s="30"/>
      <c r="E44" s="3"/>
      <c r="F44" s="3"/>
      <c r="G44" s="30"/>
      <c r="H44" s="3"/>
      <c r="I44" s="3"/>
      <c r="J44" s="3"/>
      <c r="K44" s="3"/>
      <c r="L44" s="3"/>
      <c r="M44" s="3"/>
      <c r="N44" s="30"/>
      <c r="O44" s="3"/>
      <c r="P44" s="3"/>
      <c r="Q44" s="3"/>
      <c r="R44" s="3"/>
      <c r="S44" s="3"/>
    </row>
    <row r="45" spans="1:19" ht="25.5" x14ac:dyDescent="0.2">
      <c r="A45" s="10"/>
      <c r="B45" s="133" t="s">
        <v>158</v>
      </c>
      <c r="C45" s="3"/>
      <c r="D45" s="30"/>
      <c r="E45" s="3"/>
      <c r="F45" s="3"/>
      <c r="G45" s="30"/>
      <c r="H45" s="3"/>
      <c r="I45" s="3"/>
      <c r="J45" s="3"/>
      <c r="K45" s="3"/>
      <c r="L45" s="3"/>
      <c r="M45" s="3"/>
      <c r="N45" s="30"/>
      <c r="O45" s="3"/>
      <c r="P45" s="3"/>
      <c r="Q45" s="3"/>
      <c r="R45" s="3"/>
      <c r="S45" s="3"/>
    </row>
    <row r="46" spans="1:19" ht="25.5" x14ac:dyDescent="0.2">
      <c r="A46" s="10"/>
      <c r="B46" s="133" t="s">
        <v>159</v>
      </c>
      <c r="C46" s="3"/>
      <c r="D46" s="30"/>
      <c r="E46" s="3"/>
      <c r="F46" s="3"/>
      <c r="G46" s="30"/>
      <c r="H46" s="3"/>
      <c r="I46" s="3"/>
      <c r="J46" s="3"/>
      <c r="K46" s="3"/>
      <c r="L46" s="3"/>
      <c r="M46" s="3"/>
      <c r="N46" s="30"/>
      <c r="O46" s="3"/>
      <c r="P46" s="3"/>
      <c r="Q46" s="3"/>
      <c r="R46" s="3"/>
      <c r="S46" s="3"/>
    </row>
    <row r="47" spans="1:19" ht="38.25" x14ac:dyDescent="0.2">
      <c r="A47" s="10"/>
      <c r="B47" s="133" t="s">
        <v>160</v>
      </c>
      <c r="C47" s="3"/>
      <c r="D47" s="30"/>
      <c r="E47" s="3"/>
      <c r="F47" s="3"/>
      <c r="G47" s="30"/>
      <c r="H47" s="3"/>
      <c r="I47" s="3"/>
      <c r="J47" s="3"/>
      <c r="K47" s="3"/>
      <c r="L47" s="3"/>
      <c r="M47" s="3"/>
      <c r="N47" s="30"/>
      <c r="O47" s="3"/>
      <c r="P47" s="3"/>
      <c r="Q47" s="3"/>
      <c r="R47" s="3"/>
      <c r="S47" s="3"/>
    </row>
    <row r="48" spans="1:19" ht="25.5" x14ac:dyDescent="0.2">
      <c r="A48" s="50"/>
      <c r="B48" s="51" t="s">
        <v>118</v>
      </c>
      <c r="C48" s="52">
        <f>IF((E48+F48)=SUM(C49:C55),SUM(C49:C55),"`ОШ!`")</f>
        <v>79</v>
      </c>
      <c r="D48" s="52" t="s">
        <v>61</v>
      </c>
      <c r="E48" s="52">
        <f>SUM(E49:E55)</f>
        <v>59</v>
      </c>
      <c r="F48" s="52">
        <f>SUM(F49:F55)</f>
        <v>20</v>
      </c>
      <c r="G48" s="52" t="s">
        <v>61</v>
      </c>
      <c r="H48" s="52">
        <f>SUM(H49:H55)</f>
        <v>0</v>
      </c>
      <c r="I48" s="52">
        <f>IF(AND(F48+H48=SUM(I49:I55),J48+K48=SUM(I49:I55)),SUM(I49:I55),"`ОШ!`")</f>
        <v>20</v>
      </c>
      <c r="J48" s="52">
        <f>SUM(J49:J55)</f>
        <v>6</v>
      </c>
      <c r="K48" s="52">
        <f>SUM(K49:K55)</f>
        <v>14</v>
      </c>
      <c r="L48" s="52">
        <f>SUM(L49:L55)</f>
        <v>2</v>
      </c>
      <c r="M48" s="52">
        <f>SUM(M49:M55)</f>
        <v>0</v>
      </c>
      <c r="N48" s="52" t="s">
        <v>61</v>
      </c>
      <c r="O48" s="52">
        <f>IF((Q48+R48+S48)=SUM(O49:O55),SUM(O49:O55),"`ОШИБКА!`")</f>
        <v>9</v>
      </c>
      <c r="P48" s="52">
        <f>SUM(P49:P55)</f>
        <v>0</v>
      </c>
      <c r="Q48" s="52">
        <f>SUM(Q49:Q55)</f>
        <v>7</v>
      </c>
      <c r="R48" s="52">
        <f>SUM(R49:R55)</f>
        <v>1</v>
      </c>
      <c r="S48" s="52">
        <f>SUM(S49:S55)</f>
        <v>1</v>
      </c>
    </row>
    <row r="49" spans="1:19" x14ac:dyDescent="0.2">
      <c r="A49" s="10"/>
      <c r="B49" s="18" t="s">
        <v>119</v>
      </c>
      <c r="C49" s="3">
        <v>9</v>
      </c>
      <c r="D49" s="30"/>
      <c r="E49" s="3">
        <v>7</v>
      </c>
      <c r="F49" s="3">
        <v>2</v>
      </c>
      <c r="G49" s="30"/>
      <c r="H49" s="3"/>
      <c r="I49" s="3">
        <v>2</v>
      </c>
      <c r="J49" s="3"/>
      <c r="K49" s="3">
        <v>2</v>
      </c>
      <c r="L49" s="3">
        <v>1</v>
      </c>
      <c r="M49" s="3"/>
      <c r="N49" s="30"/>
      <c r="O49" s="3"/>
      <c r="P49" s="3"/>
      <c r="Q49" s="3"/>
      <c r="R49" s="3"/>
      <c r="S49" s="3"/>
    </row>
    <row r="50" spans="1:19" x14ac:dyDescent="0.2">
      <c r="A50" s="10"/>
      <c r="B50" s="18" t="s">
        <v>120</v>
      </c>
      <c r="C50" s="3">
        <v>10</v>
      </c>
      <c r="D50" s="30"/>
      <c r="E50" s="3">
        <v>4</v>
      </c>
      <c r="F50" s="3">
        <v>6</v>
      </c>
      <c r="G50" s="30"/>
      <c r="H50" s="3"/>
      <c r="I50" s="3">
        <v>6</v>
      </c>
      <c r="J50" s="3">
        <v>3</v>
      </c>
      <c r="K50" s="3">
        <v>3</v>
      </c>
      <c r="L50" s="3"/>
      <c r="M50" s="3"/>
      <c r="N50" s="30"/>
      <c r="O50" s="3">
        <v>2</v>
      </c>
      <c r="P50" s="3"/>
      <c r="Q50" s="3">
        <v>2</v>
      </c>
      <c r="R50" s="3"/>
      <c r="S50" s="3"/>
    </row>
    <row r="51" spans="1:19" x14ac:dyDescent="0.2">
      <c r="A51" s="10"/>
      <c r="B51" s="18" t="s">
        <v>121</v>
      </c>
      <c r="C51" s="3"/>
      <c r="D51" s="30"/>
      <c r="E51" s="3"/>
      <c r="F51" s="3"/>
      <c r="G51" s="30"/>
      <c r="H51" s="3"/>
      <c r="I51" s="3"/>
      <c r="J51" s="3"/>
      <c r="K51" s="3"/>
      <c r="L51" s="3"/>
      <c r="M51" s="3"/>
      <c r="N51" s="30"/>
      <c r="O51" s="3"/>
      <c r="P51" s="3"/>
      <c r="Q51" s="3"/>
      <c r="R51" s="3"/>
      <c r="S51" s="3"/>
    </row>
    <row r="52" spans="1:19" ht="38.25" x14ac:dyDescent="0.2">
      <c r="A52" s="10"/>
      <c r="B52" s="18" t="s">
        <v>122</v>
      </c>
      <c r="C52" s="3">
        <v>16</v>
      </c>
      <c r="D52" s="30"/>
      <c r="E52" s="3">
        <v>10</v>
      </c>
      <c r="F52" s="3">
        <v>6</v>
      </c>
      <c r="G52" s="30"/>
      <c r="H52" s="3"/>
      <c r="I52" s="3">
        <v>6</v>
      </c>
      <c r="J52" s="3">
        <v>1</v>
      </c>
      <c r="K52" s="3">
        <v>5</v>
      </c>
      <c r="L52" s="3">
        <v>1</v>
      </c>
      <c r="M52" s="3"/>
      <c r="N52" s="30"/>
      <c r="O52" s="3">
        <v>4</v>
      </c>
      <c r="P52" s="3"/>
      <c r="Q52" s="3">
        <v>4</v>
      </c>
      <c r="R52" s="3"/>
      <c r="S52" s="3"/>
    </row>
    <row r="53" spans="1:19" ht="51" x14ac:dyDescent="0.2">
      <c r="A53" s="10"/>
      <c r="B53" s="18" t="s">
        <v>123</v>
      </c>
      <c r="C53" s="3"/>
      <c r="D53" s="30"/>
      <c r="E53" s="3"/>
      <c r="F53" s="3"/>
      <c r="G53" s="30"/>
      <c r="H53" s="3"/>
      <c r="I53" s="3"/>
      <c r="J53" s="3"/>
      <c r="K53" s="3"/>
      <c r="L53" s="3"/>
      <c r="M53" s="3"/>
      <c r="N53" s="30"/>
      <c r="O53" s="3"/>
      <c r="P53" s="3"/>
      <c r="Q53" s="3"/>
      <c r="R53" s="3"/>
      <c r="S53" s="3"/>
    </row>
    <row r="54" spans="1:19" ht="38.25" x14ac:dyDescent="0.2">
      <c r="A54" s="10"/>
      <c r="B54" s="18" t="s">
        <v>124</v>
      </c>
      <c r="C54" s="3">
        <v>5</v>
      </c>
      <c r="D54" s="30"/>
      <c r="E54" s="3">
        <v>3</v>
      </c>
      <c r="F54" s="3">
        <v>2</v>
      </c>
      <c r="G54" s="30"/>
      <c r="H54" s="3"/>
      <c r="I54" s="3">
        <v>2</v>
      </c>
      <c r="J54" s="3"/>
      <c r="K54" s="3">
        <v>2</v>
      </c>
      <c r="L54" s="3"/>
      <c r="M54" s="3"/>
      <c r="N54" s="30"/>
      <c r="O54" s="3">
        <v>1</v>
      </c>
      <c r="P54" s="3"/>
      <c r="Q54" s="3">
        <v>1</v>
      </c>
      <c r="R54" s="3"/>
      <c r="S54" s="3"/>
    </row>
    <row r="55" spans="1:19" x14ac:dyDescent="0.2">
      <c r="A55" s="10"/>
      <c r="B55" s="18" t="s">
        <v>125</v>
      </c>
      <c r="C55" s="3">
        <v>39</v>
      </c>
      <c r="D55" s="30"/>
      <c r="E55" s="3">
        <v>35</v>
      </c>
      <c r="F55" s="3">
        <v>4</v>
      </c>
      <c r="G55" s="30"/>
      <c r="H55" s="3"/>
      <c r="I55" s="3">
        <v>4</v>
      </c>
      <c r="J55" s="3">
        <v>2</v>
      </c>
      <c r="K55" s="3">
        <v>2</v>
      </c>
      <c r="L55" s="3"/>
      <c r="M55" s="3"/>
      <c r="N55" s="30"/>
      <c r="O55" s="3">
        <v>2</v>
      </c>
      <c r="P55" s="3"/>
      <c r="Q55" s="3"/>
      <c r="R55" s="3">
        <v>1</v>
      </c>
      <c r="S55" s="3">
        <v>1</v>
      </c>
    </row>
    <row r="56" spans="1:19" ht="76.5" x14ac:dyDescent="0.2">
      <c r="A56" s="50"/>
      <c r="B56" s="134" t="s">
        <v>161</v>
      </c>
      <c r="C56" s="52">
        <f>IF((D56+E56+F56)=SUM(C57:C70),SUM(C57:C70),"`ОШ!`")</f>
        <v>70</v>
      </c>
      <c r="D56" s="52">
        <f>SUM(D57:D70)</f>
        <v>0</v>
      </c>
      <c r="E56" s="52">
        <f>SUM(E57:E70)</f>
        <v>44</v>
      </c>
      <c r="F56" s="52">
        <f>SUM(F57:F70)</f>
        <v>26</v>
      </c>
      <c r="G56" s="52">
        <f>SUM(G57:G70)</f>
        <v>0</v>
      </c>
      <c r="H56" s="52">
        <f>SUM(H57:H70)</f>
        <v>12</v>
      </c>
      <c r="I56" s="52">
        <f>IF(AND(F56+H56=SUM(I57:I70),J56+K56=SUM(I57:I70)),SUM(I57:I70),"`ОШ!`")</f>
        <v>38</v>
      </c>
      <c r="J56" s="52">
        <f>SUM(J57:J70)</f>
        <v>4</v>
      </c>
      <c r="K56" s="52">
        <f>SUM(K57:K70)</f>
        <v>34</v>
      </c>
      <c r="L56" s="52">
        <f>SUM(L57:L70)</f>
        <v>0</v>
      </c>
      <c r="M56" s="52">
        <f>SUM(M57:M70)</f>
        <v>0</v>
      </c>
      <c r="N56" s="52">
        <f>SUM(N57:N70)</f>
        <v>1</v>
      </c>
      <c r="O56" s="52">
        <f>IF((Q56+R56+S56)=SUM(O57:O70),SUM(O57:O70),"`ОШИБКА!`")</f>
        <v>25</v>
      </c>
      <c r="P56" s="52">
        <f>SUM(P57:P70)</f>
        <v>23</v>
      </c>
      <c r="Q56" s="52">
        <f>SUM(Q57:Q70)</f>
        <v>16</v>
      </c>
      <c r="R56" s="52">
        <f>SUM(R57:R70)</f>
        <v>9</v>
      </c>
      <c r="S56" s="52">
        <f>SUM(S57:S70)</f>
        <v>0</v>
      </c>
    </row>
    <row r="57" spans="1:19" ht="38.25" x14ac:dyDescent="0.2">
      <c r="A57" s="10"/>
      <c r="B57" s="18" t="s">
        <v>126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5.5" x14ac:dyDescent="0.2">
      <c r="A58" s="10"/>
      <c r="B58" s="18" t="s">
        <v>127</v>
      </c>
      <c r="C58" s="3">
        <v>49</v>
      </c>
      <c r="D58" s="3"/>
      <c r="E58" s="3">
        <v>34</v>
      </c>
      <c r="F58" s="3">
        <v>15</v>
      </c>
      <c r="G58" s="3"/>
      <c r="H58" s="3">
        <v>4</v>
      </c>
      <c r="I58" s="3">
        <v>19</v>
      </c>
      <c r="J58" s="3">
        <v>4</v>
      </c>
      <c r="K58" s="3">
        <v>15</v>
      </c>
      <c r="L58" s="3"/>
      <c r="M58" s="3"/>
      <c r="N58" s="3"/>
      <c r="O58" s="3">
        <v>10</v>
      </c>
      <c r="P58" s="3">
        <v>14</v>
      </c>
      <c r="Q58" s="3">
        <v>3</v>
      </c>
      <c r="R58" s="3">
        <v>7</v>
      </c>
      <c r="S58" s="3"/>
    </row>
    <row r="59" spans="1:19" ht="38.25" x14ac:dyDescent="0.2">
      <c r="A59" s="10"/>
      <c r="B59" s="18" t="s">
        <v>128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25.5" x14ac:dyDescent="0.2">
      <c r="A60" s="10"/>
      <c r="B60" s="18" t="s">
        <v>129</v>
      </c>
      <c r="C60" s="3">
        <v>4</v>
      </c>
      <c r="D60" s="3"/>
      <c r="E60" s="3">
        <v>3</v>
      </c>
      <c r="F60" s="3">
        <v>1</v>
      </c>
      <c r="G60" s="3"/>
      <c r="H60" s="3">
        <v>3</v>
      </c>
      <c r="I60" s="3">
        <v>4</v>
      </c>
      <c r="J60" s="3"/>
      <c r="K60" s="3">
        <v>4</v>
      </c>
      <c r="L60" s="3"/>
      <c r="M60" s="3"/>
      <c r="N60" s="3"/>
      <c r="O60" s="3"/>
      <c r="P60" s="3"/>
      <c r="Q60" s="3"/>
      <c r="R60" s="3"/>
      <c r="S60" s="3"/>
    </row>
    <row r="61" spans="1:19" ht="25.5" x14ac:dyDescent="0.2">
      <c r="A61" s="10"/>
      <c r="B61" s="18" t="s">
        <v>130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25.5" x14ac:dyDescent="0.2">
      <c r="A62" s="10"/>
      <c r="B62" s="18" t="s">
        <v>131</v>
      </c>
      <c r="C62" s="3">
        <v>2</v>
      </c>
      <c r="D62" s="3"/>
      <c r="E62" s="3">
        <v>1</v>
      </c>
      <c r="F62" s="3">
        <v>1</v>
      </c>
      <c r="G62" s="3"/>
      <c r="H62" s="3"/>
      <c r="I62" s="3">
        <v>1</v>
      </c>
      <c r="J62" s="3"/>
      <c r="K62" s="3">
        <v>1</v>
      </c>
      <c r="L62" s="3"/>
      <c r="M62" s="3"/>
      <c r="N62" s="3"/>
      <c r="O62" s="3">
        <v>1</v>
      </c>
      <c r="P62" s="3"/>
      <c r="Q62" s="3"/>
      <c r="R62" s="3">
        <v>1</v>
      </c>
      <c r="S62" s="3"/>
    </row>
    <row r="63" spans="1:19" ht="38.25" x14ac:dyDescent="0.2">
      <c r="A63" s="10"/>
      <c r="B63" s="133" t="s">
        <v>162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25.5" x14ac:dyDescent="0.2">
      <c r="A64" s="10"/>
      <c r="B64" s="133" t="s">
        <v>163</v>
      </c>
      <c r="C64" s="3">
        <v>8</v>
      </c>
      <c r="D64" s="3"/>
      <c r="E64" s="3">
        <v>3</v>
      </c>
      <c r="F64" s="3">
        <v>5</v>
      </c>
      <c r="G64" s="3"/>
      <c r="H64" s="3">
        <v>3</v>
      </c>
      <c r="I64" s="3">
        <v>8</v>
      </c>
      <c r="J64" s="3"/>
      <c r="K64" s="3">
        <v>8</v>
      </c>
      <c r="L64" s="3"/>
      <c r="M64" s="3"/>
      <c r="N64" s="3">
        <v>1</v>
      </c>
      <c r="O64" s="3">
        <v>8</v>
      </c>
      <c r="P64" s="3"/>
      <c r="Q64" s="3">
        <v>7</v>
      </c>
      <c r="R64" s="3">
        <v>1</v>
      </c>
      <c r="S64" s="3"/>
    </row>
    <row r="65" spans="1:19" ht="38.25" x14ac:dyDescent="0.2">
      <c r="A65" s="10"/>
      <c r="B65" s="133" t="s">
        <v>164</v>
      </c>
      <c r="C65" s="3">
        <v>1</v>
      </c>
      <c r="D65" s="3"/>
      <c r="E65" s="3">
        <v>1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5.5" x14ac:dyDescent="0.2">
      <c r="A66" s="10"/>
      <c r="B66" s="133" t="s">
        <v>165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38.25" x14ac:dyDescent="0.2">
      <c r="A67" s="10"/>
      <c r="B67" s="18" t="s">
        <v>132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5.5" x14ac:dyDescent="0.2">
      <c r="A68" s="10"/>
      <c r="B68" s="18" t="s">
        <v>133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x14ac:dyDescent="0.2">
      <c r="A69" s="10"/>
      <c r="B69" s="18" t="s">
        <v>134</v>
      </c>
      <c r="C69" s="3">
        <v>6</v>
      </c>
      <c r="D69" s="3"/>
      <c r="E69" s="3">
        <v>2</v>
      </c>
      <c r="F69" s="3">
        <v>4</v>
      </c>
      <c r="G69" s="3"/>
      <c r="H69" s="3">
        <v>2</v>
      </c>
      <c r="I69" s="3">
        <v>6</v>
      </c>
      <c r="J69" s="3"/>
      <c r="K69" s="3">
        <v>6</v>
      </c>
      <c r="L69" s="3"/>
      <c r="M69" s="3"/>
      <c r="N69" s="3"/>
      <c r="O69" s="3">
        <v>6</v>
      </c>
      <c r="P69" s="3">
        <v>9</v>
      </c>
      <c r="Q69" s="3">
        <v>6</v>
      </c>
      <c r="R69" s="3"/>
      <c r="S69" s="3"/>
    </row>
    <row r="70" spans="1:19" x14ac:dyDescent="0.2">
      <c r="A70" s="10"/>
      <c r="B70" s="18" t="s">
        <v>135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51" x14ac:dyDescent="0.2">
      <c r="A71" s="50"/>
      <c r="B71" s="51" t="s">
        <v>136</v>
      </c>
      <c r="C71" s="52">
        <f>IF((D71+E71+F71)=SUM(C72:C76),SUM(C72:C76),"`ОШ!`")</f>
        <v>8</v>
      </c>
      <c r="D71" s="52">
        <f>SUM(D72:D76)</f>
        <v>0</v>
      </c>
      <c r="E71" s="52">
        <f>SUM(E72:E76)</f>
        <v>2</v>
      </c>
      <c r="F71" s="52">
        <f>SUM(F72:F76)</f>
        <v>6</v>
      </c>
      <c r="G71" s="52">
        <f>SUM(G72:G76)</f>
        <v>0</v>
      </c>
      <c r="H71" s="52">
        <f>SUM(H72:H76)</f>
        <v>0</v>
      </c>
      <c r="I71" s="52">
        <f>IF(AND(F71+H71=SUM(I72:I76),J71+K71=SUM(I72:I76)),SUM(I72:I76),"`ОШ!`")</f>
        <v>6</v>
      </c>
      <c r="J71" s="52">
        <f>SUM(J72:J76)</f>
        <v>0</v>
      </c>
      <c r="K71" s="52">
        <f>SUM(K72:K76)</f>
        <v>6</v>
      </c>
      <c r="L71" s="52">
        <f>SUM(L72:L76)</f>
        <v>0</v>
      </c>
      <c r="M71" s="52">
        <f>SUM(M72:M76)</f>
        <v>0</v>
      </c>
      <c r="N71" s="52">
        <f>SUM(N72:N76)</f>
        <v>0</v>
      </c>
      <c r="O71" s="52">
        <f>IF((Q71+R71+S71)=SUM(O72:O76),SUM(O72:O76),"`ОШИБКА!`")</f>
        <v>4</v>
      </c>
      <c r="P71" s="52">
        <f>SUM(P72:P76)</f>
        <v>4</v>
      </c>
      <c r="Q71" s="52">
        <f>SUM(Q72:Q76)</f>
        <v>2</v>
      </c>
      <c r="R71" s="52">
        <f>SUM(R72:R76)</f>
        <v>2</v>
      </c>
      <c r="S71" s="52">
        <f>SUM(S72:S76)</f>
        <v>0</v>
      </c>
    </row>
    <row r="72" spans="1:19" ht="25.5" x14ac:dyDescent="0.2">
      <c r="A72" s="10"/>
      <c r="B72" s="18" t="s">
        <v>137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>
        <v>1</v>
      </c>
      <c r="Q72" s="3"/>
      <c r="R72" s="3"/>
      <c r="S72" s="3"/>
    </row>
    <row r="73" spans="1:19" ht="25.5" x14ac:dyDescent="0.2">
      <c r="A73" s="10"/>
      <c r="B73" s="18" t="s">
        <v>138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">
      <c r="A74" s="10"/>
      <c r="B74" s="18" t="s">
        <v>139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25.5" x14ac:dyDescent="0.2">
      <c r="A75" s="10"/>
      <c r="B75" s="18" t="s">
        <v>140</v>
      </c>
      <c r="C75" s="3">
        <v>8</v>
      </c>
      <c r="D75" s="3"/>
      <c r="E75" s="3">
        <v>2</v>
      </c>
      <c r="F75" s="3">
        <v>6</v>
      </c>
      <c r="G75" s="3"/>
      <c r="H75" s="3"/>
      <c r="I75" s="3">
        <v>6</v>
      </c>
      <c r="J75" s="3"/>
      <c r="K75" s="3">
        <v>6</v>
      </c>
      <c r="L75" s="3"/>
      <c r="M75" s="3"/>
      <c r="N75" s="3"/>
      <c r="O75" s="3">
        <v>4</v>
      </c>
      <c r="P75" s="3">
        <v>3</v>
      </c>
      <c r="Q75" s="3">
        <v>2</v>
      </c>
      <c r="R75" s="3">
        <v>2</v>
      </c>
      <c r="S75" s="3"/>
    </row>
    <row r="76" spans="1:19" x14ac:dyDescent="0.2">
      <c r="A76" s="10"/>
      <c r="B76" s="18" t="s">
        <v>141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25.5" x14ac:dyDescent="0.2">
      <c r="A77" s="50"/>
      <c r="B77" s="134" t="s">
        <v>172</v>
      </c>
      <c r="C77" s="52">
        <f>IF((D77+E77+F77)=SUM(C78:C84),SUM(C78:C84),"`ОШ!`")</f>
        <v>43</v>
      </c>
      <c r="D77" s="52">
        <f>SUM(D78:D84)</f>
        <v>0</v>
      </c>
      <c r="E77" s="52">
        <f>SUM(E78:E84)</f>
        <v>28</v>
      </c>
      <c r="F77" s="52">
        <f>SUM(F78:F84)</f>
        <v>15</v>
      </c>
      <c r="G77" s="52">
        <f>SUM(G78:G84)</f>
        <v>0</v>
      </c>
      <c r="H77" s="52">
        <f>SUM(H78:H84)</f>
        <v>0</v>
      </c>
      <c r="I77" s="52">
        <f>IF(AND(F77+H77=SUM(I78:I84),J77+K77=SUM(I78:I84)),SUM(I78:I84),"`ОШ!`")</f>
        <v>15</v>
      </c>
      <c r="J77" s="52">
        <f>SUM(J78:J84)</f>
        <v>2</v>
      </c>
      <c r="K77" s="52">
        <f>SUM(K78:K84)</f>
        <v>13</v>
      </c>
      <c r="L77" s="52">
        <f>SUM(L78:L84)</f>
        <v>0</v>
      </c>
      <c r="M77" s="52">
        <f>SUM(M78:M84)</f>
        <v>0</v>
      </c>
      <c r="N77" s="52">
        <f>SUM(N78:N84)</f>
        <v>0</v>
      </c>
      <c r="O77" s="52">
        <f>IF((Q77+R77+S77)=SUM(O78:O84),SUM(O78:O84),"`ОШИБКА!`")</f>
        <v>7</v>
      </c>
      <c r="P77" s="52">
        <f>SUM(P78:P84)</f>
        <v>7</v>
      </c>
      <c r="Q77" s="52">
        <f>SUM(Q78:Q84)</f>
        <v>3</v>
      </c>
      <c r="R77" s="52">
        <f>SUM(R78:R84)</f>
        <v>4</v>
      </c>
      <c r="S77" s="52">
        <f>SUM(S78:S84)</f>
        <v>0</v>
      </c>
    </row>
    <row r="78" spans="1:19" ht="25.5" x14ac:dyDescent="0.2">
      <c r="A78" s="10"/>
      <c r="B78" s="133" t="s">
        <v>166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ht="25.5" x14ac:dyDescent="0.2">
      <c r="A79" s="10"/>
      <c r="B79" s="133" t="s">
        <v>167</v>
      </c>
      <c r="C79" s="3">
        <v>18</v>
      </c>
      <c r="D79" s="3">
        <v>0</v>
      </c>
      <c r="E79" s="3">
        <v>14</v>
      </c>
      <c r="F79" s="3">
        <v>4</v>
      </c>
      <c r="G79" s="3">
        <v>0</v>
      </c>
      <c r="H79" s="3">
        <v>0</v>
      </c>
      <c r="I79" s="3">
        <v>4</v>
      </c>
      <c r="J79" s="3">
        <v>2</v>
      </c>
      <c r="K79" s="3">
        <v>2</v>
      </c>
      <c r="L79" s="3">
        <v>0</v>
      </c>
      <c r="M79" s="3">
        <v>0</v>
      </c>
      <c r="N79" s="3">
        <v>0</v>
      </c>
      <c r="O79" s="3">
        <v>1</v>
      </c>
      <c r="P79" s="3">
        <v>0</v>
      </c>
      <c r="Q79" s="3">
        <v>1</v>
      </c>
      <c r="R79" s="3">
        <v>0</v>
      </c>
      <c r="S79" s="3">
        <v>0</v>
      </c>
    </row>
    <row r="80" spans="1:19" ht="25.5" x14ac:dyDescent="0.2">
      <c r="A80" s="10"/>
      <c r="B80" s="133" t="s">
        <v>168</v>
      </c>
      <c r="C80" s="3">
        <v>6</v>
      </c>
      <c r="D80" s="3">
        <v>0</v>
      </c>
      <c r="E80" s="3">
        <v>5</v>
      </c>
      <c r="F80" s="3">
        <v>1</v>
      </c>
      <c r="G80" s="3">
        <v>0</v>
      </c>
      <c r="H80" s="3">
        <v>0</v>
      </c>
      <c r="I80" s="3">
        <v>1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0</v>
      </c>
      <c r="P80" s="3">
        <v>1</v>
      </c>
      <c r="Q80" s="3">
        <v>0</v>
      </c>
      <c r="R80" s="3">
        <v>0</v>
      </c>
      <c r="S80" s="3">
        <v>0</v>
      </c>
    </row>
    <row r="81" spans="1:21" ht="25.5" x14ac:dyDescent="0.2">
      <c r="A81" s="10"/>
      <c r="B81" s="133" t="s">
        <v>169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</row>
    <row r="82" spans="1:21" ht="25.5" x14ac:dyDescent="0.2">
      <c r="A82" s="10"/>
      <c r="B82" s="133" t="s">
        <v>170</v>
      </c>
      <c r="C82" s="3">
        <v>16</v>
      </c>
      <c r="D82" s="3">
        <v>0</v>
      </c>
      <c r="E82" s="3">
        <v>6</v>
      </c>
      <c r="F82" s="3">
        <v>10</v>
      </c>
      <c r="G82" s="3">
        <v>0</v>
      </c>
      <c r="H82" s="3">
        <v>0</v>
      </c>
      <c r="I82" s="3">
        <v>10</v>
      </c>
      <c r="J82" s="3">
        <v>0</v>
      </c>
      <c r="K82" s="3">
        <v>10</v>
      </c>
      <c r="L82" s="3">
        <v>0</v>
      </c>
      <c r="M82" s="3">
        <v>0</v>
      </c>
      <c r="N82" s="3">
        <v>0</v>
      </c>
      <c r="O82" s="3">
        <v>6</v>
      </c>
      <c r="P82" s="3">
        <v>5</v>
      </c>
      <c r="Q82" s="3">
        <v>2</v>
      </c>
      <c r="R82" s="3">
        <v>4</v>
      </c>
      <c r="S82" s="3">
        <v>0</v>
      </c>
    </row>
    <row r="83" spans="1:21" ht="25.5" x14ac:dyDescent="0.2">
      <c r="A83" s="10"/>
      <c r="B83" s="133" t="s">
        <v>171</v>
      </c>
      <c r="C83" s="3">
        <v>2</v>
      </c>
      <c r="D83" s="3">
        <v>0</v>
      </c>
      <c r="E83" s="3">
        <v>2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</v>
      </c>
      <c r="Q83" s="3">
        <v>0</v>
      </c>
      <c r="R83" s="3">
        <v>0</v>
      </c>
      <c r="S83" s="3">
        <v>0</v>
      </c>
    </row>
    <row r="84" spans="1:21" x14ac:dyDescent="0.2">
      <c r="A84" s="10"/>
      <c r="B84" s="18" t="s">
        <v>143</v>
      </c>
      <c r="C84" s="3">
        <v>1</v>
      </c>
      <c r="D84" s="3">
        <v>0</v>
      </c>
      <c r="E84" s="3">
        <v>1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</row>
    <row r="85" spans="1:21" s="22" customFormat="1" ht="38.25" x14ac:dyDescent="0.2">
      <c r="A85" s="50"/>
      <c r="B85" s="51" t="s">
        <v>1</v>
      </c>
      <c r="C85" s="52">
        <v>8</v>
      </c>
      <c r="D85" s="52"/>
      <c r="E85" s="52">
        <v>3</v>
      </c>
      <c r="F85" s="52">
        <v>5</v>
      </c>
      <c r="G85" s="52"/>
      <c r="H85" s="52"/>
      <c r="I85" s="52">
        <v>5</v>
      </c>
      <c r="J85" s="52"/>
      <c r="K85" s="52">
        <v>5</v>
      </c>
      <c r="L85" s="52"/>
      <c r="M85" s="52"/>
      <c r="N85" s="52"/>
      <c r="O85" s="52">
        <v>3</v>
      </c>
      <c r="P85" s="52">
        <v>1</v>
      </c>
      <c r="Q85" s="52">
        <v>1</v>
      </c>
      <c r="R85" s="52">
        <v>2</v>
      </c>
      <c r="S85" s="52"/>
    </row>
    <row r="86" spans="1:21" s="22" customFormat="1" ht="25.5" x14ac:dyDescent="0.2">
      <c r="A86" s="50"/>
      <c r="B86" s="134" t="s">
        <v>173</v>
      </c>
      <c r="C86" s="52">
        <f>D86+E86+F86</f>
        <v>0</v>
      </c>
      <c r="D86" s="52"/>
      <c r="E86" s="52"/>
      <c r="F86" s="52"/>
      <c r="G86" s="52"/>
      <c r="H86" s="52"/>
      <c r="I86" s="52">
        <f>IF((F86+H86)=(J86+K86),(J86+K86),"`ОШ!`")</f>
        <v>0</v>
      </c>
      <c r="J86" s="52"/>
      <c r="K86" s="52"/>
      <c r="L86" s="52"/>
      <c r="M86" s="52"/>
      <c r="N86" s="52"/>
      <c r="O86" s="52">
        <f t="shared" ref="O86:O90" si="0">(Q86+R86+S86)</f>
        <v>0</v>
      </c>
      <c r="P86" s="52">
        <v>2</v>
      </c>
      <c r="Q86" s="52"/>
      <c r="R86" s="52"/>
      <c r="S86" s="52"/>
    </row>
    <row r="87" spans="1:21" s="22" customFormat="1" ht="42.6" customHeight="1" x14ac:dyDescent="0.2">
      <c r="A87" s="50"/>
      <c r="B87" s="51" t="s">
        <v>2</v>
      </c>
      <c r="C87" s="52">
        <v>1</v>
      </c>
      <c r="D87" s="52"/>
      <c r="E87" s="52"/>
      <c r="F87" s="52">
        <v>1</v>
      </c>
      <c r="G87" s="52"/>
      <c r="H87" s="52">
        <v>1</v>
      </c>
      <c r="I87" s="52">
        <v>2</v>
      </c>
      <c r="J87" s="52">
        <v>1</v>
      </c>
      <c r="K87" s="52">
        <v>1</v>
      </c>
      <c r="L87" s="52"/>
      <c r="M87" s="52"/>
      <c r="N87" s="52"/>
      <c r="O87" s="52">
        <v>1</v>
      </c>
      <c r="P87" s="52"/>
      <c r="Q87" s="52">
        <v>1</v>
      </c>
      <c r="R87" s="52"/>
      <c r="S87" s="52"/>
    </row>
    <row r="88" spans="1:21" s="22" customFormat="1" ht="30.6" customHeight="1" x14ac:dyDescent="0.2">
      <c r="A88" s="50"/>
      <c r="B88" s="51" t="s">
        <v>3</v>
      </c>
      <c r="C88" s="52" t="s">
        <v>61</v>
      </c>
      <c r="D88" s="52" t="s">
        <v>61</v>
      </c>
      <c r="E88" s="52" t="s">
        <v>61</v>
      </c>
      <c r="F88" s="52" t="s">
        <v>61</v>
      </c>
      <c r="G88" s="52" t="s">
        <v>61</v>
      </c>
      <c r="H88" s="52">
        <v>5</v>
      </c>
      <c r="I88" s="52">
        <v>5</v>
      </c>
      <c r="J88" s="52">
        <v>1</v>
      </c>
      <c r="K88" s="52">
        <v>4</v>
      </c>
      <c r="L88" s="52">
        <v>2</v>
      </c>
      <c r="M88" s="52">
        <v>0</v>
      </c>
      <c r="N88" s="52" t="s">
        <v>61</v>
      </c>
      <c r="O88" s="52">
        <v>2</v>
      </c>
      <c r="P88" s="52">
        <v>1</v>
      </c>
      <c r="Q88" s="52">
        <v>2</v>
      </c>
      <c r="R88" s="52">
        <v>0</v>
      </c>
      <c r="S88" s="52">
        <v>0</v>
      </c>
    </row>
    <row r="89" spans="1:21" ht="48.75" customHeight="1" x14ac:dyDescent="0.2">
      <c r="A89" s="50"/>
      <c r="B89" s="51" t="s">
        <v>46</v>
      </c>
      <c r="C89" s="52">
        <f>E89+F89</f>
        <v>0</v>
      </c>
      <c r="D89" s="52" t="s">
        <v>61</v>
      </c>
      <c r="E89" s="52"/>
      <c r="F89" s="52"/>
      <c r="G89" s="52" t="s">
        <v>61</v>
      </c>
      <c r="H89" s="52"/>
      <c r="I89" s="52">
        <f>IF((F89+H89)=(J89+K89),(J89+K89),"`ОШ!`")</f>
        <v>0</v>
      </c>
      <c r="J89" s="52"/>
      <c r="K89" s="52"/>
      <c r="L89" s="52"/>
      <c r="M89" s="52"/>
      <c r="N89" s="52"/>
      <c r="O89" s="52">
        <f t="shared" si="0"/>
        <v>0</v>
      </c>
      <c r="P89" s="52"/>
      <c r="Q89" s="52"/>
      <c r="R89" s="52"/>
      <c r="S89" s="52"/>
    </row>
    <row r="90" spans="1:21" s="22" customFormat="1" ht="30" customHeight="1" x14ac:dyDescent="0.2">
      <c r="A90" s="50"/>
      <c r="B90" s="51" t="s">
        <v>4</v>
      </c>
      <c r="C90" s="52">
        <f>E90+F90</f>
        <v>0</v>
      </c>
      <c r="D90" s="52" t="s">
        <v>61</v>
      </c>
      <c r="E90" s="52"/>
      <c r="F90" s="52"/>
      <c r="G90" s="52" t="s">
        <v>61</v>
      </c>
      <c r="H90" s="52"/>
      <c r="I90" s="52">
        <f>IF((F90+H90)=(J90+K90),(J90+K90),"`ОШ!`")</f>
        <v>0</v>
      </c>
      <c r="J90" s="52"/>
      <c r="K90" s="52"/>
      <c r="L90" s="52"/>
      <c r="M90" s="52"/>
      <c r="N90" s="52"/>
      <c r="O90" s="52">
        <f t="shared" si="0"/>
        <v>0</v>
      </c>
      <c r="P90" s="52"/>
      <c r="Q90" s="52"/>
      <c r="R90" s="52"/>
      <c r="S90" s="52"/>
      <c r="T90" s="34"/>
    </row>
    <row r="91" spans="1:21" ht="19.899999999999999" customHeight="1" x14ac:dyDescent="0.2">
      <c r="A91" s="50"/>
      <c r="B91" s="54" t="s">
        <v>5</v>
      </c>
      <c r="C91" s="55">
        <f>C8+C23+C37+C48+C56+C71+C77+C85+C86+C87+C89+C90</f>
        <v>586</v>
      </c>
      <c r="D91" s="55">
        <f>D8+D56+D71+D77+D85+D86+D87</f>
        <v>21</v>
      </c>
      <c r="E91" s="55">
        <f>E8+E23+E37+E48+E56+E71+E77+E85+E86+E87+E89+E90</f>
        <v>418</v>
      </c>
      <c r="F91" s="55">
        <f>F8+F23+F37+F48+F56+F71+F77+F85+F86+F87+F89+F90</f>
        <v>147</v>
      </c>
      <c r="G91" s="55">
        <f>G8+G56+G71+G77+G85+G86+G87</f>
        <v>8</v>
      </c>
      <c r="H91" s="55">
        <f t="shared" ref="H91:M91" si="1">H8+H23+H37+H48+H56+H71+H77+H85+H86+H87+H88+H89+H90</f>
        <v>36</v>
      </c>
      <c r="I91" s="55">
        <f t="shared" si="1"/>
        <v>183</v>
      </c>
      <c r="J91" s="55">
        <f t="shared" si="1"/>
        <v>36</v>
      </c>
      <c r="K91" s="55">
        <f t="shared" si="1"/>
        <v>147</v>
      </c>
      <c r="L91" s="55">
        <f t="shared" si="1"/>
        <v>35</v>
      </c>
      <c r="M91" s="55">
        <f t="shared" si="1"/>
        <v>0</v>
      </c>
      <c r="N91" s="55">
        <f>N56+N71+N77+N85+N86+N87+N89+N90</f>
        <v>1</v>
      </c>
      <c r="O91" s="55">
        <f>O8+O23+O37+O48+O56+O71+O77+O85+O86+O87+O88+O89+O90</f>
        <v>103</v>
      </c>
      <c r="P91" s="55">
        <f t="shared" ref="P91:R91" si="2">P8+P23+P37+P48+P56+P71+P77+P85+P86+P87+P88+P89+P90</f>
        <v>75</v>
      </c>
      <c r="Q91" s="55">
        <f t="shared" si="2"/>
        <v>56</v>
      </c>
      <c r="R91" s="55">
        <f t="shared" si="2"/>
        <v>45</v>
      </c>
      <c r="S91" s="55">
        <f>S8+S23+S37+S48+S56+S71+S77+S85+S86+S87+S88+S89+S90</f>
        <v>2</v>
      </c>
      <c r="T91" s="4"/>
      <c r="U91" s="5"/>
    </row>
    <row r="92" spans="1:21" x14ac:dyDescent="0.2">
      <c r="A92" s="12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21" x14ac:dyDescent="0.2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21" ht="13.15" customHeight="1" x14ac:dyDescent="0.2">
      <c r="A94" s="32"/>
      <c r="B94" s="33" t="s">
        <v>60</v>
      </c>
      <c r="C94" s="201" t="s">
        <v>295</v>
      </c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</row>
    <row r="95" spans="1:21" ht="49.5" customHeight="1" x14ac:dyDescent="0.2">
      <c r="A95" s="31"/>
      <c r="B95" s="3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</row>
  </sheetData>
  <mergeCells count="10">
    <mergeCell ref="C94:S95"/>
    <mergeCell ref="T12:U12"/>
    <mergeCell ref="T14:U14"/>
    <mergeCell ref="L5:M5"/>
    <mergeCell ref="B2:S2"/>
    <mergeCell ref="B3:S3"/>
    <mergeCell ref="B4:S4"/>
    <mergeCell ref="D5:F5"/>
    <mergeCell ref="P5:Q5"/>
    <mergeCell ref="G5:G6"/>
  </mergeCells>
  <phoneticPr fontId="1" type="noConversion"/>
  <printOptions horizontalCentered="1"/>
  <pageMargins left="0.19685039370078741" right="0.19685039370078741" top="0.59055118110236227" bottom="0.59055118110236227" header="0.39370078740157483" footer="0.39370078740157483"/>
  <pageSetup paperSize="9" scale="90" firstPageNumber="3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13"/>
  <sheetViews>
    <sheetView zoomScale="85" zoomScaleNormal="85" workbookViewId="0">
      <selection activeCell="C17" sqref="C17"/>
    </sheetView>
  </sheetViews>
  <sheetFormatPr defaultColWidth="8.85546875" defaultRowHeight="12.75" x14ac:dyDescent="0.2"/>
  <cols>
    <col min="1" max="2" width="18.28515625" style="88" customWidth="1"/>
    <col min="3" max="3" width="15.85546875" style="88" customWidth="1"/>
    <col min="4" max="4" width="15.7109375" style="88" customWidth="1"/>
    <col min="5" max="5" width="16.28515625" style="88" customWidth="1"/>
    <col min="6" max="6" width="12.140625" style="88" customWidth="1"/>
    <col min="7" max="7" width="12.28515625" style="88" customWidth="1"/>
    <col min="8" max="8" width="10.140625" style="88" customWidth="1"/>
    <col min="9" max="9" width="9.85546875" style="88" customWidth="1"/>
    <col min="10" max="10" width="9.7109375" style="88" customWidth="1"/>
    <col min="11" max="11" width="11.28515625" style="88" customWidth="1"/>
    <col min="12" max="16384" width="8.85546875" style="88"/>
  </cols>
  <sheetData>
    <row r="1" spans="1:11" x14ac:dyDescent="0.2">
      <c r="A1" s="248" t="s">
        <v>192</v>
      </c>
      <c r="B1" s="248"/>
      <c r="C1" s="248"/>
      <c r="D1" s="248"/>
      <c r="E1" s="161"/>
      <c r="J1" s="168"/>
      <c r="K1" s="168"/>
    </row>
    <row r="2" spans="1:11" x14ac:dyDescent="0.2">
      <c r="A2" s="249" t="s">
        <v>47</v>
      </c>
      <c r="B2" s="249"/>
      <c r="C2" s="249"/>
      <c r="D2" s="89"/>
      <c r="E2" s="89"/>
    </row>
    <row r="3" spans="1:11" x14ac:dyDescent="0.2">
      <c r="A3" s="249" t="s">
        <v>0</v>
      </c>
      <c r="B3" s="249"/>
      <c r="C3" s="249"/>
      <c r="D3" s="249"/>
      <c r="E3" s="249"/>
    </row>
    <row r="4" spans="1:11" x14ac:dyDescent="0.2">
      <c r="A4" s="75"/>
      <c r="B4" s="75"/>
      <c r="C4" s="72"/>
      <c r="D4" s="72"/>
      <c r="E4" s="72"/>
    </row>
    <row r="5" spans="1:11" ht="15.75" x14ac:dyDescent="0.25">
      <c r="A5" s="240" t="s">
        <v>193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x14ac:dyDescent="0.2">
      <c r="A6" s="72"/>
      <c r="B6" s="72"/>
      <c r="C6" s="72"/>
      <c r="D6" s="72"/>
      <c r="E6" s="72"/>
    </row>
    <row r="7" spans="1:11" ht="40.15" customHeight="1" x14ac:dyDescent="0.2">
      <c r="A7" s="246" t="s">
        <v>281</v>
      </c>
      <c r="B7" s="250" t="s">
        <v>280</v>
      </c>
      <c r="C7" s="252" t="s">
        <v>194</v>
      </c>
      <c r="D7" s="253"/>
      <c r="E7" s="246" t="s">
        <v>195</v>
      </c>
      <c r="F7" s="252" t="s">
        <v>36</v>
      </c>
      <c r="G7" s="253"/>
      <c r="H7" s="246" t="s">
        <v>196</v>
      </c>
      <c r="I7" s="246" t="s">
        <v>73</v>
      </c>
      <c r="J7" s="246" t="s">
        <v>278</v>
      </c>
      <c r="K7" s="246" t="s">
        <v>279</v>
      </c>
    </row>
    <row r="8" spans="1:11" ht="65.45" customHeight="1" x14ac:dyDescent="0.2">
      <c r="A8" s="247"/>
      <c r="B8" s="251"/>
      <c r="C8" s="81" t="s">
        <v>197</v>
      </c>
      <c r="D8" s="81" t="s">
        <v>198</v>
      </c>
      <c r="E8" s="247"/>
      <c r="F8" s="81" t="s">
        <v>199</v>
      </c>
      <c r="G8" s="81" t="s">
        <v>37</v>
      </c>
      <c r="H8" s="247"/>
      <c r="I8" s="247"/>
      <c r="J8" s="247"/>
      <c r="K8" s="247"/>
    </row>
    <row r="9" spans="1:11" ht="13.9" customHeight="1" x14ac:dyDescent="0.2">
      <c r="A9" s="162">
        <v>1</v>
      </c>
      <c r="B9" s="162">
        <v>2</v>
      </c>
      <c r="C9" s="162">
        <v>3</v>
      </c>
      <c r="D9" s="162">
        <v>4</v>
      </c>
      <c r="E9" s="162">
        <v>5</v>
      </c>
      <c r="F9" s="162">
        <v>6</v>
      </c>
      <c r="G9" s="162">
        <v>7</v>
      </c>
      <c r="H9" s="162">
        <v>8</v>
      </c>
      <c r="I9" s="162">
        <v>9</v>
      </c>
      <c r="J9" s="162">
        <v>10</v>
      </c>
      <c r="K9" s="162">
        <v>11</v>
      </c>
    </row>
    <row r="10" spans="1:11" ht="19.899999999999999" customHeight="1" x14ac:dyDescent="0.2">
      <c r="A10" s="172">
        <v>78</v>
      </c>
      <c r="B10" s="73">
        <v>6</v>
      </c>
      <c r="C10" s="73">
        <v>48</v>
      </c>
      <c r="D10" s="73">
        <v>24</v>
      </c>
      <c r="E10" s="73">
        <v>35</v>
      </c>
      <c r="F10" s="128">
        <v>0</v>
      </c>
      <c r="G10" s="128">
        <v>28</v>
      </c>
      <c r="H10" s="128">
        <v>7</v>
      </c>
      <c r="I10" s="128">
        <v>0</v>
      </c>
      <c r="J10" s="128">
        <v>21</v>
      </c>
      <c r="K10" s="128">
        <v>18</v>
      </c>
    </row>
    <row r="12" spans="1:11" x14ac:dyDescent="0.2">
      <c r="A12" s="169"/>
      <c r="B12" s="169"/>
      <c r="C12" s="170"/>
      <c r="D12" s="170"/>
      <c r="E12" s="170"/>
      <c r="F12" s="170"/>
    </row>
    <row r="13" spans="1:11" ht="15.75" x14ac:dyDescent="0.2">
      <c r="A13" s="171"/>
      <c r="B13" s="171"/>
      <c r="C13" s="171"/>
      <c r="D13" s="171"/>
    </row>
  </sheetData>
  <mergeCells count="13">
    <mergeCell ref="I7:I8"/>
    <mergeCell ref="J7:J8"/>
    <mergeCell ref="K7:K8"/>
    <mergeCell ref="A1:D1"/>
    <mergeCell ref="A2:C2"/>
    <mergeCell ref="A3:E3"/>
    <mergeCell ref="A5:K5"/>
    <mergeCell ref="A7:A8"/>
    <mergeCell ref="B7:B8"/>
    <mergeCell ref="C7:D7"/>
    <mergeCell ref="E7:E8"/>
    <mergeCell ref="F7:G7"/>
    <mergeCell ref="H7:H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20"/>
  <sheetViews>
    <sheetView tabSelected="1" topLeftCell="A13" zoomScale="86" zoomScaleNormal="86" workbookViewId="0">
      <selection activeCell="S19" sqref="S19"/>
    </sheetView>
  </sheetViews>
  <sheetFormatPr defaultRowHeight="12.75" x14ac:dyDescent="0.2"/>
  <cols>
    <col min="1" max="1" width="3.42578125" bestFit="1" customWidth="1"/>
    <col min="2" max="2" width="37.7109375" customWidth="1"/>
    <col min="3" max="3" width="38" customWidth="1"/>
    <col min="4" max="4" width="7.7109375" bestFit="1" customWidth="1"/>
    <col min="5" max="10" width="6.7109375" customWidth="1"/>
    <col min="11" max="11" width="7.140625" customWidth="1"/>
    <col min="12" max="12" width="7.85546875" customWidth="1"/>
    <col min="13" max="13" width="7.7109375" customWidth="1"/>
    <col min="14" max="19" width="6.7109375" customWidth="1"/>
    <col min="20" max="20" width="6.28515625" bestFit="1" customWidth="1"/>
    <col min="22" max="22" width="11.85546875" bestFit="1" customWidth="1"/>
  </cols>
  <sheetData>
    <row r="1" spans="1:20" x14ac:dyDescent="0.2">
      <c r="B1" s="6" t="s">
        <v>282</v>
      </c>
      <c r="C1" s="6"/>
    </row>
    <row r="2" spans="1:20" x14ac:dyDescent="0.2">
      <c r="B2" s="205" t="s">
        <v>47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x14ac:dyDescent="0.2">
      <c r="B3" s="205" t="s">
        <v>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54.6" customHeight="1" x14ac:dyDescent="0.2">
      <c r="B4" s="206" t="s">
        <v>283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</row>
    <row r="5" spans="1:20" ht="15.75" x14ac:dyDescent="0.2">
      <c r="B5" s="213" t="s">
        <v>284</v>
      </c>
      <c r="C5" s="213"/>
      <c r="D5" s="177"/>
      <c r="E5" s="182"/>
      <c r="F5" s="182"/>
      <c r="G5" s="182"/>
      <c r="H5" s="177"/>
      <c r="I5" s="177"/>
      <c r="J5" s="177"/>
      <c r="K5" s="177"/>
      <c r="L5" s="177"/>
      <c r="M5" s="177"/>
      <c r="N5" s="177"/>
      <c r="O5" s="177"/>
      <c r="P5" s="177"/>
      <c r="Q5" s="182"/>
      <c r="R5" s="182"/>
      <c r="S5" s="177"/>
      <c r="T5" s="177"/>
    </row>
    <row r="6" spans="1:20" ht="28.9" customHeight="1" x14ac:dyDescent="0.2">
      <c r="A6" s="50"/>
      <c r="B6" s="183"/>
      <c r="C6" s="184"/>
      <c r="D6" s="36"/>
      <c r="E6" s="207" t="s">
        <v>64</v>
      </c>
      <c r="F6" s="207"/>
      <c r="G6" s="207"/>
      <c r="H6" s="36"/>
      <c r="I6" s="178"/>
      <c r="J6" s="38"/>
      <c r="K6" s="38"/>
      <c r="L6" s="38"/>
      <c r="M6" s="203" t="s">
        <v>64</v>
      </c>
      <c r="N6" s="204"/>
      <c r="O6" s="39"/>
      <c r="P6" s="36"/>
      <c r="Q6" s="208" t="s">
        <v>9</v>
      </c>
      <c r="R6" s="209"/>
      <c r="S6" s="36"/>
      <c r="T6" s="36"/>
    </row>
    <row r="7" spans="1:20" ht="156" x14ac:dyDescent="0.2">
      <c r="A7" s="185" t="s">
        <v>48</v>
      </c>
      <c r="B7" s="186" t="s">
        <v>285</v>
      </c>
      <c r="C7" s="187" t="s">
        <v>286</v>
      </c>
      <c r="D7" s="41" t="s">
        <v>63</v>
      </c>
      <c r="E7" s="41" t="s">
        <v>287</v>
      </c>
      <c r="F7" s="41" t="s">
        <v>65</v>
      </c>
      <c r="G7" s="41" t="s">
        <v>66</v>
      </c>
      <c r="H7" s="188" t="s">
        <v>288</v>
      </c>
      <c r="I7" s="42" t="s">
        <v>67</v>
      </c>
      <c r="J7" s="43" t="s">
        <v>115</v>
      </c>
      <c r="K7" s="41" t="s">
        <v>112</v>
      </c>
      <c r="L7" s="41" t="s">
        <v>7</v>
      </c>
      <c r="M7" s="44" t="s">
        <v>113</v>
      </c>
      <c r="N7" s="44" t="s">
        <v>114</v>
      </c>
      <c r="O7" s="41" t="s">
        <v>68</v>
      </c>
      <c r="P7" s="189" t="s">
        <v>69</v>
      </c>
      <c r="Q7" s="190" t="s">
        <v>70</v>
      </c>
      <c r="R7" s="45" t="s">
        <v>71</v>
      </c>
      <c r="S7" s="41" t="s">
        <v>72</v>
      </c>
      <c r="T7" s="41" t="s">
        <v>73</v>
      </c>
    </row>
    <row r="8" spans="1:20" x14ac:dyDescent="0.2">
      <c r="A8" s="50" t="s">
        <v>44</v>
      </c>
      <c r="B8" s="49" t="s">
        <v>45</v>
      </c>
      <c r="C8" s="46" t="s">
        <v>49</v>
      </c>
      <c r="D8" s="46" t="s">
        <v>75</v>
      </c>
      <c r="E8" s="46" t="s">
        <v>76</v>
      </c>
      <c r="F8" s="46" t="s">
        <v>77</v>
      </c>
      <c r="G8" s="47" t="s">
        <v>78</v>
      </c>
      <c r="H8" s="179" t="s">
        <v>79</v>
      </c>
      <c r="I8" s="179" t="s">
        <v>80</v>
      </c>
      <c r="J8" s="179" t="s">
        <v>81</v>
      </c>
      <c r="K8" s="179" t="s">
        <v>82</v>
      </c>
      <c r="L8" s="179" t="s">
        <v>83</v>
      </c>
      <c r="M8" s="179" t="s">
        <v>84</v>
      </c>
      <c r="N8" s="179" t="s">
        <v>85</v>
      </c>
      <c r="O8" s="49" t="s">
        <v>86</v>
      </c>
      <c r="P8" s="46" t="s">
        <v>87</v>
      </c>
      <c r="Q8" s="191" t="s">
        <v>88</v>
      </c>
      <c r="R8" s="46" t="s">
        <v>89</v>
      </c>
      <c r="S8" s="46" t="s">
        <v>90</v>
      </c>
      <c r="T8" s="46" t="s">
        <v>91</v>
      </c>
    </row>
    <row r="9" spans="1:20" ht="48" customHeight="1" x14ac:dyDescent="0.2">
      <c r="A9" s="10"/>
      <c r="B9" s="192" t="s">
        <v>106</v>
      </c>
      <c r="C9" s="193" t="s">
        <v>289</v>
      </c>
      <c r="D9" s="3">
        <f>F9+G9</f>
        <v>0</v>
      </c>
      <c r="E9" s="3" t="s">
        <v>61</v>
      </c>
      <c r="F9" s="3"/>
      <c r="G9" s="3"/>
      <c r="H9" s="3" t="s">
        <v>61</v>
      </c>
      <c r="I9" s="3"/>
      <c r="J9" s="3">
        <f>IF((G9+I9)=(K9+L9),(K9+L9),"`ОШ!`")</f>
        <v>0</v>
      </c>
      <c r="K9" s="3"/>
      <c r="L9" s="3"/>
      <c r="M9" s="3"/>
      <c r="N9" s="3"/>
      <c r="O9" s="3" t="s">
        <v>61</v>
      </c>
      <c r="P9" s="3">
        <f>R9+S9+T9</f>
        <v>0</v>
      </c>
      <c r="Q9" s="3"/>
      <c r="R9" s="3"/>
      <c r="S9" s="3"/>
      <c r="T9" s="3"/>
    </row>
    <row r="10" spans="1:20" ht="48" customHeight="1" x14ac:dyDescent="0.2">
      <c r="A10" s="10"/>
      <c r="B10" s="192" t="s">
        <v>290</v>
      </c>
      <c r="C10" s="193" t="s">
        <v>289</v>
      </c>
      <c r="D10" s="3">
        <f>F10+G10</f>
        <v>0</v>
      </c>
      <c r="E10" s="3" t="s">
        <v>61</v>
      </c>
      <c r="F10" s="3"/>
      <c r="G10" s="3"/>
      <c r="H10" s="3" t="s">
        <v>61</v>
      </c>
      <c r="I10" s="3"/>
      <c r="J10" s="3">
        <f>IF((G10+I10)=(K10+L10),(K10+L10),"`ОШ!`")</f>
        <v>0</v>
      </c>
      <c r="K10" s="3"/>
      <c r="L10" s="3"/>
      <c r="M10" s="3"/>
      <c r="N10" s="3"/>
      <c r="O10" s="3" t="s">
        <v>61</v>
      </c>
      <c r="P10" s="3">
        <f>R10+S10+T10</f>
        <v>0</v>
      </c>
      <c r="Q10" s="3"/>
      <c r="R10" s="3"/>
      <c r="S10" s="3"/>
      <c r="T10" s="3"/>
    </row>
    <row r="11" spans="1:20" ht="62.45" customHeight="1" x14ac:dyDescent="0.2">
      <c r="A11" s="10"/>
      <c r="B11" s="192" t="s">
        <v>291</v>
      </c>
      <c r="C11" s="193" t="s">
        <v>289</v>
      </c>
      <c r="D11" s="3">
        <f>E11+F11+G11</f>
        <v>2</v>
      </c>
      <c r="E11" s="3"/>
      <c r="F11" s="3">
        <v>2</v>
      </c>
      <c r="G11" s="3"/>
      <c r="H11" s="3"/>
      <c r="I11" s="3">
        <v>3</v>
      </c>
      <c r="J11" s="3">
        <f>IF((G11+I11)=(K11+L11),(K11+L11),"`ОШ!`")</f>
        <v>3</v>
      </c>
      <c r="K11" s="3"/>
      <c r="L11" s="3">
        <v>3</v>
      </c>
      <c r="M11" s="3"/>
      <c r="N11" s="3"/>
      <c r="O11" s="3"/>
      <c r="P11" s="3">
        <f>R11+S11+T11</f>
        <v>0</v>
      </c>
      <c r="Q11" s="3">
        <v>2</v>
      </c>
      <c r="R11" s="3"/>
      <c r="S11" s="3"/>
      <c r="T11" s="3"/>
    </row>
    <row r="12" spans="1:20" ht="71.45" customHeight="1" x14ac:dyDescent="0.2">
      <c r="A12" s="10"/>
      <c r="B12" s="192" t="s">
        <v>136</v>
      </c>
      <c r="C12" s="193" t="s">
        <v>289</v>
      </c>
      <c r="D12" s="3">
        <f>E12+F12+G12</f>
        <v>5</v>
      </c>
      <c r="E12" s="3"/>
      <c r="F12" s="3">
        <v>2</v>
      </c>
      <c r="G12" s="3">
        <v>3</v>
      </c>
      <c r="H12" s="3"/>
      <c r="I12" s="3"/>
      <c r="J12" s="3">
        <f>IF((G12+I12)=(K12+L12),(K12+L12),"`ОШ!`")</f>
        <v>3</v>
      </c>
      <c r="K12" s="3"/>
      <c r="L12" s="3">
        <v>3</v>
      </c>
      <c r="M12" s="3"/>
      <c r="N12" s="3"/>
      <c r="O12" s="3"/>
      <c r="P12" s="3">
        <f>R12+S12+T12</f>
        <v>0</v>
      </c>
      <c r="Q12" s="3">
        <v>1</v>
      </c>
      <c r="R12" s="3"/>
      <c r="S12" s="3"/>
      <c r="T12" s="3"/>
    </row>
    <row r="13" spans="1:20" ht="49.9" customHeight="1" x14ac:dyDescent="0.2">
      <c r="A13" s="10"/>
      <c r="B13" s="192" t="s">
        <v>292</v>
      </c>
      <c r="C13" s="193" t="s">
        <v>289</v>
      </c>
      <c r="D13" s="3">
        <f>E13+F13+G13</f>
        <v>10</v>
      </c>
      <c r="E13" s="3"/>
      <c r="F13" s="3">
        <v>3</v>
      </c>
      <c r="G13" s="3">
        <v>7</v>
      </c>
      <c r="H13" s="3"/>
      <c r="I13" s="3"/>
      <c r="J13" s="3">
        <f>IF((G13+I13)=(K13+L13),(K13+L13),"`ОШ!`")</f>
        <v>7</v>
      </c>
      <c r="K13" s="3"/>
      <c r="L13" s="3">
        <v>7</v>
      </c>
      <c r="M13" s="3"/>
      <c r="N13" s="3"/>
      <c r="O13" s="3"/>
      <c r="P13" s="3">
        <f>R13+S13+T13</f>
        <v>4</v>
      </c>
      <c r="Q13" s="3">
        <v>4</v>
      </c>
      <c r="R13" s="3">
        <v>1</v>
      </c>
      <c r="S13" s="3">
        <v>3</v>
      </c>
      <c r="T13" s="3"/>
    </row>
    <row r="15" spans="1:20" x14ac:dyDescent="0.2">
      <c r="B15" s="212" t="s">
        <v>293</v>
      </c>
      <c r="C15" s="212"/>
      <c r="D15" s="212"/>
    </row>
    <row r="16" spans="1:20" ht="29.45" customHeight="1" x14ac:dyDescent="0.2">
      <c r="A16" s="50"/>
      <c r="B16" s="183"/>
      <c r="C16" s="184"/>
      <c r="D16" s="36"/>
      <c r="E16" s="207" t="s">
        <v>64</v>
      </c>
      <c r="F16" s="207"/>
      <c r="G16" s="207"/>
      <c r="H16" s="36"/>
      <c r="I16" s="178"/>
      <c r="J16" s="38"/>
      <c r="K16" s="38"/>
      <c r="L16" s="38"/>
      <c r="M16" s="203" t="s">
        <v>64</v>
      </c>
      <c r="N16" s="204"/>
      <c r="O16" s="39"/>
      <c r="P16" s="36"/>
      <c r="Q16" s="208" t="s">
        <v>9</v>
      </c>
      <c r="R16" s="209"/>
      <c r="S16" s="36"/>
      <c r="T16" s="36"/>
    </row>
    <row r="17" spans="1:22" ht="129" customHeight="1" x14ac:dyDescent="0.2">
      <c r="A17" s="185" t="s">
        <v>48</v>
      </c>
      <c r="B17" s="186" t="s">
        <v>285</v>
      </c>
      <c r="C17" s="187" t="s">
        <v>286</v>
      </c>
      <c r="D17" s="41" t="s">
        <v>63</v>
      </c>
      <c r="E17" s="41" t="s">
        <v>287</v>
      </c>
      <c r="F17" s="41" t="s">
        <v>65</v>
      </c>
      <c r="G17" s="41" t="s">
        <v>66</v>
      </c>
      <c r="H17" s="188" t="s">
        <v>288</v>
      </c>
      <c r="I17" s="42" t="s">
        <v>67</v>
      </c>
      <c r="J17" s="43" t="s">
        <v>115</v>
      </c>
      <c r="K17" s="41" t="s">
        <v>112</v>
      </c>
      <c r="L17" s="41" t="s">
        <v>7</v>
      </c>
      <c r="M17" s="44" t="s">
        <v>113</v>
      </c>
      <c r="N17" s="44" t="s">
        <v>114</v>
      </c>
      <c r="O17" s="41" t="s">
        <v>68</v>
      </c>
      <c r="P17" s="189" t="s">
        <v>69</v>
      </c>
      <c r="Q17" s="190" t="s">
        <v>70</v>
      </c>
      <c r="R17" s="45" t="s">
        <v>71</v>
      </c>
      <c r="S17" s="41" t="s">
        <v>72</v>
      </c>
      <c r="T17" s="41" t="s">
        <v>73</v>
      </c>
    </row>
    <row r="18" spans="1:22" x14ac:dyDescent="0.2">
      <c r="A18" s="50" t="s">
        <v>44</v>
      </c>
      <c r="B18" s="49" t="s">
        <v>45</v>
      </c>
      <c r="C18" s="46" t="s">
        <v>49</v>
      </c>
      <c r="D18" s="184" t="s">
        <v>75</v>
      </c>
      <c r="E18" s="184" t="s">
        <v>76</v>
      </c>
      <c r="F18" s="184" t="s">
        <v>77</v>
      </c>
      <c r="G18" s="194" t="s">
        <v>78</v>
      </c>
      <c r="H18" s="195" t="s">
        <v>79</v>
      </c>
      <c r="I18" s="195" t="s">
        <v>80</v>
      </c>
      <c r="J18" s="195" t="s">
        <v>81</v>
      </c>
      <c r="K18" s="195" t="s">
        <v>82</v>
      </c>
      <c r="L18" s="195" t="s">
        <v>83</v>
      </c>
      <c r="M18" s="195" t="s">
        <v>84</v>
      </c>
      <c r="N18" s="195" t="s">
        <v>85</v>
      </c>
      <c r="O18" s="183" t="s">
        <v>86</v>
      </c>
      <c r="P18" s="184" t="s">
        <v>87</v>
      </c>
      <c r="Q18" s="196" t="s">
        <v>88</v>
      </c>
      <c r="R18" s="184" t="s">
        <v>89</v>
      </c>
      <c r="S18" s="184" t="s">
        <v>90</v>
      </c>
      <c r="T18" s="184" t="s">
        <v>91</v>
      </c>
    </row>
    <row r="19" spans="1:22" ht="25.5" x14ac:dyDescent="0.2">
      <c r="A19" s="10"/>
      <c r="B19" s="192" t="s">
        <v>292</v>
      </c>
      <c r="C19" s="197" t="s">
        <v>294</v>
      </c>
      <c r="D19" s="3">
        <v>32</v>
      </c>
      <c r="E19" s="3"/>
      <c r="F19" s="3">
        <v>20</v>
      </c>
      <c r="G19" s="3">
        <v>12</v>
      </c>
      <c r="H19" s="3"/>
      <c r="I19" s="3"/>
      <c r="J19" s="3">
        <v>12</v>
      </c>
      <c r="K19" s="3">
        <v>1</v>
      </c>
      <c r="L19" s="3">
        <v>11</v>
      </c>
      <c r="M19" s="3"/>
      <c r="N19" s="3"/>
      <c r="O19" s="3"/>
      <c r="P19" s="3">
        <v>7</v>
      </c>
      <c r="Q19" s="3">
        <v>3</v>
      </c>
      <c r="R19" s="3">
        <v>3</v>
      </c>
      <c r="S19" s="3">
        <v>4</v>
      </c>
      <c r="T19" s="3"/>
    </row>
    <row r="20" spans="1:22" ht="25.5" x14ac:dyDescent="0.2">
      <c r="A20" s="10"/>
      <c r="B20" s="192" t="s">
        <v>3</v>
      </c>
      <c r="C20" s="197" t="s">
        <v>294</v>
      </c>
      <c r="D20" s="3">
        <f>E20+F20+G20</f>
        <v>0</v>
      </c>
      <c r="E20" s="3"/>
      <c r="F20" s="3"/>
      <c r="G20" s="3"/>
      <c r="H20" s="3"/>
      <c r="I20" s="3"/>
      <c r="J20" s="3">
        <f>IF((G20+I20)=(K20+L20),(K20+L20),"`ОШ!`")</f>
        <v>0</v>
      </c>
      <c r="K20" s="3"/>
      <c r="L20" s="3"/>
      <c r="M20" s="3"/>
      <c r="N20" s="3"/>
      <c r="O20" s="3"/>
      <c r="P20" s="3">
        <f>R20+S20+T20</f>
        <v>0</v>
      </c>
      <c r="Q20" s="3"/>
      <c r="R20" s="3"/>
      <c r="S20" s="3"/>
      <c r="T20" s="3"/>
      <c r="U20" s="198"/>
      <c r="V20" s="180"/>
    </row>
  </sheetData>
  <mergeCells count="11">
    <mergeCell ref="B15:D15"/>
    <mergeCell ref="E16:G16"/>
    <mergeCell ref="M16:N16"/>
    <mergeCell ref="Q16:R16"/>
    <mergeCell ref="B2:T2"/>
    <mergeCell ref="B3:T3"/>
    <mergeCell ref="B4:T4"/>
    <mergeCell ref="B5:C5"/>
    <mergeCell ref="E6:G6"/>
    <mergeCell ref="M6:N6"/>
    <mergeCell ref="Q6:R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outlinePr summaryBelow="0" summaryRight="0"/>
    <pageSetUpPr fitToPage="1"/>
  </sheetPr>
  <dimension ref="A1:T10"/>
  <sheetViews>
    <sheetView zoomScale="85" workbookViewId="0">
      <selection activeCell="B1" sqref="B1:D1"/>
    </sheetView>
  </sheetViews>
  <sheetFormatPr defaultRowHeight="12.75" x14ac:dyDescent="0.2"/>
  <cols>
    <col min="1" max="1" width="3.28515625" bestFit="1" customWidth="1"/>
    <col min="2" max="2" width="47.28515625" bestFit="1" customWidth="1"/>
    <col min="3" max="3" width="16.85546875" customWidth="1"/>
    <col min="4" max="4" width="18" customWidth="1"/>
    <col min="5" max="5" width="16.42578125" customWidth="1"/>
    <col min="6" max="6" width="15.5703125" customWidth="1"/>
    <col min="7" max="7" width="21.7109375" customWidth="1"/>
    <col min="8" max="9" width="14.7109375" customWidth="1"/>
  </cols>
  <sheetData>
    <row r="1" spans="1:20" x14ac:dyDescent="0.2">
      <c r="B1" s="215" t="s">
        <v>15</v>
      </c>
      <c r="C1" s="215"/>
      <c r="D1" s="215"/>
      <c r="E1" s="9"/>
      <c r="F1" s="9"/>
    </row>
    <row r="2" spans="1:20" x14ac:dyDescent="0.2">
      <c r="B2" s="216" t="s">
        <v>47</v>
      </c>
      <c r="C2" s="216"/>
      <c r="D2" s="216"/>
      <c r="E2" s="216"/>
      <c r="F2" s="2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15" customHeight="1" x14ac:dyDescent="0.2">
      <c r="B3" s="216" t="s">
        <v>0</v>
      </c>
      <c r="C3" s="216"/>
      <c r="D3" s="216"/>
      <c r="E3" s="216"/>
      <c r="F3" s="2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3.6" customHeight="1" x14ac:dyDescent="0.2">
      <c r="A4" s="217" t="s">
        <v>51</v>
      </c>
      <c r="B4" s="217"/>
      <c r="C4" s="217"/>
      <c r="D4" s="217"/>
      <c r="E4" s="217"/>
      <c r="F4" s="217"/>
      <c r="G4" s="7"/>
      <c r="H4" s="1"/>
    </row>
    <row r="5" spans="1:20" ht="19.149999999999999" customHeight="1" x14ac:dyDescent="0.2">
      <c r="A5" s="56"/>
      <c r="B5" s="56"/>
      <c r="C5" s="57"/>
      <c r="D5" s="214" t="s">
        <v>10</v>
      </c>
      <c r="E5" s="214"/>
      <c r="F5" s="214"/>
      <c r="G5" s="57"/>
      <c r="H5" s="1"/>
    </row>
    <row r="6" spans="1:20" ht="78.599999999999994" customHeight="1" x14ac:dyDescent="0.2">
      <c r="A6" s="58" t="s">
        <v>52</v>
      </c>
      <c r="B6" s="59" t="s">
        <v>53</v>
      </c>
      <c r="C6" s="59" t="s">
        <v>11</v>
      </c>
      <c r="D6" s="60" t="s">
        <v>12</v>
      </c>
      <c r="E6" s="60" t="s">
        <v>13</v>
      </c>
      <c r="F6" s="60" t="s">
        <v>14</v>
      </c>
      <c r="G6" s="58" t="s">
        <v>174</v>
      </c>
      <c r="H6" s="1"/>
    </row>
    <row r="7" spans="1:20" ht="15" x14ac:dyDescent="0.2">
      <c r="A7" s="61" t="s">
        <v>44</v>
      </c>
      <c r="B7" s="61" t="s">
        <v>45</v>
      </c>
      <c r="C7" s="62" t="s">
        <v>75</v>
      </c>
      <c r="D7" s="62" t="s">
        <v>76</v>
      </c>
      <c r="E7" s="62" t="s">
        <v>77</v>
      </c>
      <c r="F7" s="62" t="s">
        <v>78</v>
      </c>
      <c r="G7" s="62">
        <v>5</v>
      </c>
      <c r="H7" s="1"/>
    </row>
    <row r="8" spans="1:20" ht="23.45" customHeight="1" x14ac:dyDescent="0.2">
      <c r="A8" s="19"/>
      <c r="B8" s="21" t="s">
        <v>50</v>
      </c>
      <c r="C8" s="20">
        <f>D8+E8</f>
        <v>0</v>
      </c>
      <c r="D8" s="20"/>
      <c r="E8" s="20"/>
      <c r="F8" s="20"/>
      <c r="G8" s="8"/>
      <c r="H8" s="1"/>
    </row>
    <row r="9" spans="1:20" x14ac:dyDescent="0.2">
      <c r="C9" s="1"/>
      <c r="D9" s="2"/>
      <c r="E9" s="2"/>
      <c r="F9" s="2"/>
      <c r="G9" s="71"/>
      <c r="H9" s="1"/>
    </row>
    <row r="10" spans="1:20" x14ac:dyDescent="0.2">
      <c r="C10" s="1"/>
      <c r="D10" s="1"/>
      <c r="E10" s="1"/>
      <c r="F10" s="1"/>
      <c r="G10" s="1"/>
      <c r="H10" s="1"/>
    </row>
  </sheetData>
  <mergeCells count="5">
    <mergeCell ref="D5:F5"/>
    <mergeCell ref="B1:D1"/>
    <mergeCell ref="B2:F2"/>
    <mergeCell ref="B3:F3"/>
    <mergeCell ref="A4:F4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firstPageNumber="8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J19"/>
  <sheetViews>
    <sheetView topLeftCell="B4" zoomScale="83" zoomScaleNormal="83" workbookViewId="0">
      <selection activeCell="E14" sqref="E14"/>
    </sheetView>
  </sheetViews>
  <sheetFormatPr defaultRowHeight="12.75" x14ac:dyDescent="0.2"/>
  <cols>
    <col min="1" max="1" width="3.42578125" style="88" bestFit="1" customWidth="1"/>
    <col min="2" max="2" width="45.7109375" style="88" customWidth="1"/>
    <col min="3" max="3" width="40.42578125" style="88" customWidth="1"/>
    <col min="4" max="10" width="16.28515625" style="88" customWidth="1"/>
    <col min="11" max="256" width="9.140625" style="88"/>
    <col min="257" max="257" width="3.42578125" style="88" bestFit="1" customWidth="1"/>
    <col min="258" max="258" width="45.7109375" style="88" customWidth="1"/>
    <col min="259" max="259" width="40.42578125" style="88" customWidth="1"/>
    <col min="260" max="266" width="16.28515625" style="88" customWidth="1"/>
    <col min="267" max="512" width="9.140625" style="88"/>
    <col min="513" max="513" width="3.42578125" style="88" bestFit="1" customWidth="1"/>
    <col min="514" max="514" width="45.7109375" style="88" customWidth="1"/>
    <col min="515" max="515" width="40.42578125" style="88" customWidth="1"/>
    <col min="516" max="522" width="16.28515625" style="88" customWidth="1"/>
    <col min="523" max="768" width="9.140625" style="88"/>
    <col min="769" max="769" width="3.42578125" style="88" bestFit="1" customWidth="1"/>
    <col min="770" max="770" width="45.7109375" style="88" customWidth="1"/>
    <col min="771" max="771" width="40.42578125" style="88" customWidth="1"/>
    <col min="772" max="778" width="16.28515625" style="88" customWidth="1"/>
    <col min="779" max="1024" width="9.140625" style="88"/>
    <col min="1025" max="1025" width="3.42578125" style="88" bestFit="1" customWidth="1"/>
    <col min="1026" max="1026" width="45.7109375" style="88" customWidth="1"/>
    <col min="1027" max="1027" width="40.42578125" style="88" customWidth="1"/>
    <col min="1028" max="1034" width="16.28515625" style="88" customWidth="1"/>
    <col min="1035" max="1280" width="9.140625" style="88"/>
    <col min="1281" max="1281" width="3.42578125" style="88" bestFit="1" customWidth="1"/>
    <col min="1282" max="1282" width="45.7109375" style="88" customWidth="1"/>
    <col min="1283" max="1283" width="40.42578125" style="88" customWidth="1"/>
    <col min="1284" max="1290" width="16.28515625" style="88" customWidth="1"/>
    <col min="1291" max="1536" width="9.140625" style="88"/>
    <col min="1537" max="1537" width="3.42578125" style="88" bestFit="1" customWidth="1"/>
    <col min="1538" max="1538" width="45.7109375" style="88" customWidth="1"/>
    <col min="1539" max="1539" width="40.42578125" style="88" customWidth="1"/>
    <col min="1540" max="1546" width="16.28515625" style="88" customWidth="1"/>
    <col min="1547" max="1792" width="9.140625" style="88"/>
    <col min="1793" max="1793" width="3.42578125" style="88" bestFit="1" customWidth="1"/>
    <col min="1794" max="1794" width="45.7109375" style="88" customWidth="1"/>
    <col min="1795" max="1795" width="40.42578125" style="88" customWidth="1"/>
    <col min="1796" max="1802" width="16.28515625" style="88" customWidth="1"/>
    <col min="1803" max="2048" width="9.140625" style="88"/>
    <col min="2049" max="2049" width="3.42578125" style="88" bestFit="1" customWidth="1"/>
    <col min="2050" max="2050" width="45.7109375" style="88" customWidth="1"/>
    <col min="2051" max="2051" width="40.42578125" style="88" customWidth="1"/>
    <col min="2052" max="2058" width="16.28515625" style="88" customWidth="1"/>
    <col min="2059" max="2304" width="9.140625" style="88"/>
    <col min="2305" max="2305" width="3.42578125" style="88" bestFit="1" customWidth="1"/>
    <col min="2306" max="2306" width="45.7109375" style="88" customWidth="1"/>
    <col min="2307" max="2307" width="40.42578125" style="88" customWidth="1"/>
    <col min="2308" max="2314" width="16.28515625" style="88" customWidth="1"/>
    <col min="2315" max="2560" width="9.140625" style="88"/>
    <col min="2561" max="2561" width="3.42578125" style="88" bestFit="1" customWidth="1"/>
    <col min="2562" max="2562" width="45.7109375" style="88" customWidth="1"/>
    <col min="2563" max="2563" width="40.42578125" style="88" customWidth="1"/>
    <col min="2564" max="2570" width="16.28515625" style="88" customWidth="1"/>
    <col min="2571" max="2816" width="9.140625" style="88"/>
    <col min="2817" max="2817" width="3.42578125" style="88" bestFit="1" customWidth="1"/>
    <col min="2818" max="2818" width="45.7109375" style="88" customWidth="1"/>
    <col min="2819" max="2819" width="40.42578125" style="88" customWidth="1"/>
    <col min="2820" max="2826" width="16.28515625" style="88" customWidth="1"/>
    <col min="2827" max="3072" width="9.140625" style="88"/>
    <col min="3073" max="3073" width="3.42578125" style="88" bestFit="1" customWidth="1"/>
    <col min="3074" max="3074" width="45.7109375" style="88" customWidth="1"/>
    <col min="3075" max="3075" width="40.42578125" style="88" customWidth="1"/>
    <col min="3076" max="3082" width="16.28515625" style="88" customWidth="1"/>
    <col min="3083" max="3328" width="9.140625" style="88"/>
    <col min="3329" max="3329" width="3.42578125" style="88" bestFit="1" customWidth="1"/>
    <col min="3330" max="3330" width="45.7109375" style="88" customWidth="1"/>
    <col min="3331" max="3331" width="40.42578125" style="88" customWidth="1"/>
    <col min="3332" max="3338" width="16.28515625" style="88" customWidth="1"/>
    <col min="3339" max="3584" width="9.140625" style="88"/>
    <col min="3585" max="3585" width="3.42578125" style="88" bestFit="1" customWidth="1"/>
    <col min="3586" max="3586" width="45.7109375" style="88" customWidth="1"/>
    <col min="3587" max="3587" width="40.42578125" style="88" customWidth="1"/>
    <col min="3588" max="3594" width="16.28515625" style="88" customWidth="1"/>
    <col min="3595" max="3840" width="9.140625" style="88"/>
    <col min="3841" max="3841" width="3.42578125" style="88" bestFit="1" customWidth="1"/>
    <col min="3842" max="3842" width="45.7109375" style="88" customWidth="1"/>
    <col min="3843" max="3843" width="40.42578125" style="88" customWidth="1"/>
    <col min="3844" max="3850" width="16.28515625" style="88" customWidth="1"/>
    <col min="3851" max="4096" width="9.140625" style="88"/>
    <col min="4097" max="4097" width="3.42578125" style="88" bestFit="1" customWidth="1"/>
    <col min="4098" max="4098" width="45.7109375" style="88" customWidth="1"/>
    <col min="4099" max="4099" width="40.42578125" style="88" customWidth="1"/>
    <col min="4100" max="4106" width="16.28515625" style="88" customWidth="1"/>
    <col min="4107" max="4352" width="9.140625" style="88"/>
    <col min="4353" max="4353" width="3.42578125" style="88" bestFit="1" customWidth="1"/>
    <col min="4354" max="4354" width="45.7109375" style="88" customWidth="1"/>
    <col min="4355" max="4355" width="40.42578125" style="88" customWidth="1"/>
    <col min="4356" max="4362" width="16.28515625" style="88" customWidth="1"/>
    <col min="4363" max="4608" width="9.140625" style="88"/>
    <col min="4609" max="4609" width="3.42578125" style="88" bestFit="1" customWidth="1"/>
    <col min="4610" max="4610" width="45.7109375" style="88" customWidth="1"/>
    <col min="4611" max="4611" width="40.42578125" style="88" customWidth="1"/>
    <col min="4612" max="4618" width="16.28515625" style="88" customWidth="1"/>
    <col min="4619" max="4864" width="9.140625" style="88"/>
    <col min="4865" max="4865" width="3.42578125" style="88" bestFit="1" customWidth="1"/>
    <col min="4866" max="4866" width="45.7109375" style="88" customWidth="1"/>
    <col min="4867" max="4867" width="40.42578125" style="88" customWidth="1"/>
    <col min="4868" max="4874" width="16.28515625" style="88" customWidth="1"/>
    <col min="4875" max="5120" width="9.140625" style="88"/>
    <col min="5121" max="5121" width="3.42578125" style="88" bestFit="1" customWidth="1"/>
    <col min="5122" max="5122" width="45.7109375" style="88" customWidth="1"/>
    <col min="5123" max="5123" width="40.42578125" style="88" customWidth="1"/>
    <col min="5124" max="5130" width="16.28515625" style="88" customWidth="1"/>
    <col min="5131" max="5376" width="9.140625" style="88"/>
    <col min="5377" max="5377" width="3.42578125" style="88" bestFit="1" customWidth="1"/>
    <col min="5378" max="5378" width="45.7109375" style="88" customWidth="1"/>
    <col min="5379" max="5379" width="40.42578125" style="88" customWidth="1"/>
    <col min="5380" max="5386" width="16.28515625" style="88" customWidth="1"/>
    <col min="5387" max="5632" width="9.140625" style="88"/>
    <col min="5633" max="5633" width="3.42578125" style="88" bestFit="1" customWidth="1"/>
    <col min="5634" max="5634" width="45.7109375" style="88" customWidth="1"/>
    <col min="5635" max="5635" width="40.42578125" style="88" customWidth="1"/>
    <col min="5636" max="5642" width="16.28515625" style="88" customWidth="1"/>
    <col min="5643" max="5888" width="9.140625" style="88"/>
    <col min="5889" max="5889" width="3.42578125" style="88" bestFit="1" customWidth="1"/>
    <col min="5890" max="5890" width="45.7109375" style="88" customWidth="1"/>
    <col min="5891" max="5891" width="40.42578125" style="88" customWidth="1"/>
    <col min="5892" max="5898" width="16.28515625" style="88" customWidth="1"/>
    <col min="5899" max="6144" width="9.140625" style="88"/>
    <col min="6145" max="6145" width="3.42578125" style="88" bestFit="1" customWidth="1"/>
    <col min="6146" max="6146" width="45.7109375" style="88" customWidth="1"/>
    <col min="6147" max="6147" width="40.42578125" style="88" customWidth="1"/>
    <col min="6148" max="6154" width="16.28515625" style="88" customWidth="1"/>
    <col min="6155" max="6400" width="9.140625" style="88"/>
    <col min="6401" max="6401" width="3.42578125" style="88" bestFit="1" customWidth="1"/>
    <col min="6402" max="6402" width="45.7109375" style="88" customWidth="1"/>
    <col min="6403" max="6403" width="40.42578125" style="88" customWidth="1"/>
    <col min="6404" max="6410" width="16.28515625" style="88" customWidth="1"/>
    <col min="6411" max="6656" width="9.140625" style="88"/>
    <col min="6657" max="6657" width="3.42578125" style="88" bestFit="1" customWidth="1"/>
    <col min="6658" max="6658" width="45.7109375" style="88" customWidth="1"/>
    <col min="6659" max="6659" width="40.42578125" style="88" customWidth="1"/>
    <col min="6660" max="6666" width="16.28515625" style="88" customWidth="1"/>
    <col min="6667" max="6912" width="9.140625" style="88"/>
    <col min="6913" max="6913" width="3.42578125" style="88" bestFit="1" customWidth="1"/>
    <col min="6914" max="6914" width="45.7109375" style="88" customWidth="1"/>
    <col min="6915" max="6915" width="40.42578125" style="88" customWidth="1"/>
    <col min="6916" max="6922" width="16.28515625" style="88" customWidth="1"/>
    <col min="6923" max="7168" width="9.140625" style="88"/>
    <col min="7169" max="7169" width="3.42578125" style="88" bestFit="1" customWidth="1"/>
    <col min="7170" max="7170" width="45.7109375" style="88" customWidth="1"/>
    <col min="7171" max="7171" width="40.42578125" style="88" customWidth="1"/>
    <col min="7172" max="7178" width="16.28515625" style="88" customWidth="1"/>
    <col min="7179" max="7424" width="9.140625" style="88"/>
    <col min="7425" max="7425" width="3.42578125" style="88" bestFit="1" customWidth="1"/>
    <col min="7426" max="7426" width="45.7109375" style="88" customWidth="1"/>
    <col min="7427" max="7427" width="40.42578125" style="88" customWidth="1"/>
    <col min="7428" max="7434" width="16.28515625" style="88" customWidth="1"/>
    <col min="7435" max="7680" width="9.140625" style="88"/>
    <col min="7681" max="7681" width="3.42578125" style="88" bestFit="1" customWidth="1"/>
    <col min="7682" max="7682" width="45.7109375" style="88" customWidth="1"/>
    <col min="7683" max="7683" width="40.42578125" style="88" customWidth="1"/>
    <col min="7684" max="7690" width="16.28515625" style="88" customWidth="1"/>
    <col min="7691" max="7936" width="9.140625" style="88"/>
    <col min="7937" max="7937" width="3.42578125" style="88" bestFit="1" customWidth="1"/>
    <col min="7938" max="7938" width="45.7109375" style="88" customWidth="1"/>
    <col min="7939" max="7939" width="40.42578125" style="88" customWidth="1"/>
    <col min="7940" max="7946" width="16.28515625" style="88" customWidth="1"/>
    <col min="7947" max="8192" width="9.140625" style="88"/>
    <col min="8193" max="8193" width="3.42578125" style="88" bestFit="1" customWidth="1"/>
    <col min="8194" max="8194" width="45.7109375" style="88" customWidth="1"/>
    <col min="8195" max="8195" width="40.42578125" style="88" customWidth="1"/>
    <col min="8196" max="8202" width="16.28515625" style="88" customWidth="1"/>
    <col min="8203" max="8448" width="9.140625" style="88"/>
    <col min="8449" max="8449" width="3.42578125" style="88" bestFit="1" customWidth="1"/>
    <col min="8450" max="8450" width="45.7109375" style="88" customWidth="1"/>
    <col min="8451" max="8451" width="40.42578125" style="88" customWidth="1"/>
    <col min="8452" max="8458" width="16.28515625" style="88" customWidth="1"/>
    <col min="8459" max="8704" width="9.140625" style="88"/>
    <col min="8705" max="8705" width="3.42578125" style="88" bestFit="1" customWidth="1"/>
    <col min="8706" max="8706" width="45.7109375" style="88" customWidth="1"/>
    <col min="8707" max="8707" width="40.42578125" style="88" customWidth="1"/>
    <col min="8708" max="8714" width="16.28515625" style="88" customWidth="1"/>
    <col min="8715" max="8960" width="9.140625" style="88"/>
    <col min="8961" max="8961" width="3.42578125" style="88" bestFit="1" customWidth="1"/>
    <col min="8962" max="8962" width="45.7109375" style="88" customWidth="1"/>
    <col min="8963" max="8963" width="40.42578125" style="88" customWidth="1"/>
    <col min="8964" max="8970" width="16.28515625" style="88" customWidth="1"/>
    <col min="8971" max="9216" width="9.140625" style="88"/>
    <col min="9217" max="9217" width="3.42578125" style="88" bestFit="1" customWidth="1"/>
    <col min="9218" max="9218" width="45.7109375" style="88" customWidth="1"/>
    <col min="9219" max="9219" width="40.42578125" style="88" customWidth="1"/>
    <col min="9220" max="9226" width="16.28515625" style="88" customWidth="1"/>
    <col min="9227" max="9472" width="9.140625" style="88"/>
    <col min="9473" max="9473" width="3.42578125" style="88" bestFit="1" customWidth="1"/>
    <col min="9474" max="9474" width="45.7109375" style="88" customWidth="1"/>
    <col min="9475" max="9475" width="40.42578125" style="88" customWidth="1"/>
    <col min="9476" max="9482" width="16.28515625" style="88" customWidth="1"/>
    <col min="9483" max="9728" width="9.140625" style="88"/>
    <col min="9729" max="9729" width="3.42578125" style="88" bestFit="1" customWidth="1"/>
    <col min="9730" max="9730" width="45.7109375" style="88" customWidth="1"/>
    <col min="9731" max="9731" width="40.42578125" style="88" customWidth="1"/>
    <col min="9732" max="9738" width="16.28515625" style="88" customWidth="1"/>
    <col min="9739" max="9984" width="9.140625" style="88"/>
    <col min="9985" max="9985" width="3.42578125" style="88" bestFit="1" customWidth="1"/>
    <col min="9986" max="9986" width="45.7109375" style="88" customWidth="1"/>
    <col min="9987" max="9987" width="40.42578125" style="88" customWidth="1"/>
    <col min="9988" max="9994" width="16.28515625" style="88" customWidth="1"/>
    <col min="9995" max="10240" width="9.140625" style="88"/>
    <col min="10241" max="10241" width="3.42578125" style="88" bestFit="1" customWidth="1"/>
    <col min="10242" max="10242" width="45.7109375" style="88" customWidth="1"/>
    <col min="10243" max="10243" width="40.42578125" style="88" customWidth="1"/>
    <col min="10244" max="10250" width="16.28515625" style="88" customWidth="1"/>
    <col min="10251" max="10496" width="9.140625" style="88"/>
    <col min="10497" max="10497" width="3.42578125" style="88" bestFit="1" customWidth="1"/>
    <col min="10498" max="10498" width="45.7109375" style="88" customWidth="1"/>
    <col min="10499" max="10499" width="40.42578125" style="88" customWidth="1"/>
    <col min="10500" max="10506" width="16.28515625" style="88" customWidth="1"/>
    <col min="10507" max="10752" width="9.140625" style="88"/>
    <col min="10753" max="10753" width="3.42578125" style="88" bestFit="1" customWidth="1"/>
    <col min="10754" max="10754" width="45.7109375" style="88" customWidth="1"/>
    <col min="10755" max="10755" width="40.42578125" style="88" customWidth="1"/>
    <col min="10756" max="10762" width="16.28515625" style="88" customWidth="1"/>
    <col min="10763" max="11008" width="9.140625" style="88"/>
    <col min="11009" max="11009" width="3.42578125" style="88" bestFit="1" customWidth="1"/>
    <col min="11010" max="11010" width="45.7109375" style="88" customWidth="1"/>
    <col min="11011" max="11011" width="40.42578125" style="88" customWidth="1"/>
    <col min="11012" max="11018" width="16.28515625" style="88" customWidth="1"/>
    <col min="11019" max="11264" width="9.140625" style="88"/>
    <col min="11265" max="11265" width="3.42578125" style="88" bestFit="1" customWidth="1"/>
    <col min="11266" max="11266" width="45.7109375" style="88" customWidth="1"/>
    <col min="11267" max="11267" width="40.42578125" style="88" customWidth="1"/>
    <col min="11268" max="11274" width="16.28515625" style="88" customWidth="1"/>
    <col min="11275" max="11520" width="9.140625" style="88"/>
    <col min="11521" max="11521" width="3.42578125" style="88" bestFit="1" customWidth="1"/>
    <col min="11522" max="11522" width="45.7109375" style="88" customWidth="1"/>
    <col min="11523" max="11523" width="40.42578125" style="88" customWidth="1"/>
    <col min="11524" max="11530" width="16.28515625" style="88" customWidth="1"/>
    <col min="11531" max="11776" width="9.140625" style="88"/>
    <col min="11777" max="11777" width="3.42578125" style="88" bestFit="1" customWidth="1"/>
    <col min="11778" max="11778" width="45.7109375" style="88" customWidth="1"/>
    <col min="11779" max="11779" width="40.42578125" style="88" customWidth="1"/>
    <col min="11780" max="11786" width="16.28515625" style="88" customWidth="1"/>
    <col min="11787" max="12032" width="9.140625" style="88"/>
    <col min="12033" max="12033" width="3.42578125" style="88" bestFit="1" customWidth="1"/>
    <col min="12034" max="12034" width="45.7109375" style="88" customWidth="1"/>
    <col min="12035" max="12035" width="40.42578125" style="88" customWidth="1"/>
    <col min="12036" max="12042" width="16.28515625" style="88" customWidth="1"/>
    <col min="12043" max="12288" width="9.140625" style="88"/>
    <col min="12289" max="12289" width="3.42578125" style="88" bestFit="1" customWidth="1"/>
    <col min="12290" max="12290" width="45.7109375" style="88" customWidth="1"/>
    <col min="12291" max="12291" width="40.42578125" style="88" customWidth="1"/>
    <col min="12292" max="12298" width="16.28515625" style="88" customWidth="1"/>
    <col min="12299" max="12544" width="9.140625" style="88"/>
    <col min="12545" max="12545" width="3.42578125" style="88" bestFit="1" customWidth="1"/>
    <col min="12546" max="12546" width="45.7109375" style="88" customWidth="1"/>
    <col min="12547" max="12547" width="40.42578125" style="88" customWidth="1"/>
    <col min="12548" max="12554" width="16.28515625" style="88" customWidth="1"/>
    <col min="12555" max="12800" width="9.140625" style="88"/>
    <col min="12801" max="12801" width="3.42578125" style="88" bestFit="1" customWidth="1"/>
    <col min="12802" max="12802" width="45.7109375" style="88" customWidth="1"/>
    <col min="12803" max="12803" width="40.42578125" style="88" customWidth="1"/>
    <col min="12804" max="12810" width="16.28515625" style="88" customWidth="1"/>
    <col min="12811" max="13056" width="9.140625" style="88"/>
    <col min="13057" max="13057" width="3.42578125" style="88" bestFit="1" customWidth="1"/>
    <col min="13058" max="13058" width="45.7109375" style="88" customWidth="1"/>
    <col min="13059" max="13059" width="40.42578125" style="88" customWidth="1"/>
    <col min="13060" max="13066" width="16.28515625" style="88" customWidth="1"/>
    <col min="13067" max="13312" width="9.140625" style="88"/>
    <col min="13313" max="13313" width="3.42578125" style="88" bestFit="1" customWidth="1"/>
    <col min="13314" max="13314" width="45.7109375" style="88" customWidth="1"/>
    <col min="13315" max="13315" width="40.42578125" style="88" customWidth="1"/>
    <col min="13316" max="13322" width="16.28515625" style="88" customWidth="1"/>
    <col min="13323" max="13568" width="9.140625" style="88"/>
    <col min="13569" max="13569" width="3.42578125" style="88" bestFit="1" customWidth="1"/>
    <col min="13570" max="13570" width="45.7109375" style="88" customWidth="1"/>
    <col min="13571" max="13571" width="40.42578125" style="88" customWidth="1"/>
    <col min="13572" max="13578" width="16.28515625" style="88" customWidth="1"/>
    <col min="13579" max="13824" width="9.140625" style="88"/>
    <col min="13825" max="13825" width="3.42578125" style="88" bestFit="1" customWidth="1"/>
    <col min="13826" max="13826" width="45.7109375" style="88" customWidth="1"/>
    <col min="13827" max="13827" width="40.42578125" style="88" customWidth="1"/>
    <col min="13828" max="13834" width="16.28515625" style="88" customWidth="1"/>
    <col min="13835" max="14080" width="9.140625" style="88"/>
    <col min="14081" max="14081" width="3.42578125" style="88" bestFit="1" customWidth="1"/>
    <col min="14082" max="14082" width="45.7109375" style="88" customWidth="1"/>
    <col min="14083" max="14083" width="40.42578125" style="88" customWidth="1"/>
    <col min="14084" max="14090" width="16.28515625" style="88" customWidth="1"/>
    <col min="14091" max="14336" width="9.140625" style="88"/>
    <col min="14337" max="14337" width="3.42578125" style="88" bestFit="1" customWidth="1"/>
    <col min="14338" max="14338" width="45.7109375" style="88" customWidth="1"/>
    <col min="14339" max="14339" width="40.42578125" style="88" customWidth="1"/>
    <col min="14340" max="14346" width="16.28515625" style="88" customWidth="1"/>
    <col min="14347" max="14592" width="9.140625" style="88"/>
    <col min="14593" max="14593" width="3.42578125" style="88" bestFit="1" customWidth="1"/>
    <col min="14594" max="14594" width="45.7109375" style="88" customWidth="1"/>
    <col min="14595" max="14595" width="40.42578125" style="88" customWidth="1"/>
    <col min="14596" max="14602" width="16.28515625" style="88" customWidth="1"/>
    <col min="14603" max="14848" width="9.140625" style="88"/>
    <col min="14849" max="14849" width="3.42578125" style="88" bestFit="1" customWidth="1"/>
    <col min="14850" max="14850" width="45.7109375" style="88" customWidth="1"/>
    <col min="14851" max="14851" width="40.42578125" style="88" customWidth="1"/>
    <col min="14852" max="14858" width="16.28515625" style="88" customWidth="1"/>
    <col min="14859" max="15104" width="9.140625" style="88"/>
    <col min="15105" max="15105" width="3.42578125" style="88" bestFit="1" customWidth="1"/>
    <col min="15106" max="15106" width="45.7109375" style="88" customWidth="1"/>
    <col min="15107" max="15107" width="40.42578125" style="88" customWidth="1"/>
    <col min="15108" max="15114" width="16.28515625" style="88" customWidth="1"/>
    <col min="15115" max="15360" width="9.140625" style="88"/>
    <col min="15361" max="15361" width="3.42578125" style="88" bestFit="1" customWidth="1"/>
    <col min="15362" max="15362" width="45.7109375" style="88" customWidth="1"/>
    <col min="15363" max="15363" width="40.42578125" style="88" customWidth="1"/>
    <col min="15364" max="15370" width="16.28515625" style="88" customWidth="1"/>
    <col min="15371" max="15616" width="9.140625" style="88"/>
    <col min="15617" max="15617" width="3.42578125" style="88" bestFit="1" customWidth="1"/>
    <col min="15618" max="15618" width="45.7109375" style="88" customWidth="1"/>
    <col min="15619" max="15619" width="40.42578125" style="88" customWidth="1"/>
    <col min="15620" max="15626" width="16.28515625" style="88" customWidth="1"/>
    <col min="15627" max="15872" width="9.140625" style="88"/>
    <col min="15873" max="15873" width="3.42578125" style="88" bestFit="1" customWidth="1"/>
    <col min="15874" max="15874" width="45.7109375" style="88" customWidth="1"/>
    <col min="15875" max="15875" width="40.42578125" style="88" customWidth="1"/>
    <col min="15876" max="15882" width="16.28515625" style="88" customWidth="1"/>
    <col min="15883" max="16128" width="9.140625" style="88"/>
    <col min="16129" max="16129" width="3.42578125" style="88" bestFit="1" customWidth="1"/>
    <col min="16130" max="16130" width="45.7109375" style="88" customWidth="1"/>
    <col min="16131" max="16131" width="40.42578125" style="88" customWidth="1"/>
    <col min="16132" max="16138" width="16.28515625" style="88" customWidth="1"/>
    <col min="16139" max="16384" width="9.140625" style="88"/>
  </cols>
  <sheetData>
    <row r="1" spans="1:10" x14ac:dyDescent="0.2">
      <c r="B1" s="218" t="s">
        <v>203</v>
      </c>
      <c r="C1" s="218"/>
      <c r="D1" s="218"/>
      <c r="G1" s="218"/>
      <c r="H1" s="218"/>
    </row>
    <row r="2" spans="1:10" ht="15" customHeight="1" x14ac:dyDescent="0.2">
      <c r="B2" s="219" t="s">
        <v>47</v>
      </c>
      <c r="C2" s="219"/>
      <c r="D2" s="219"/>
      <c r="E2" s="219"/>
      <c r="F2" s="219"/>
      <c r="G2" s="181"/>
      <c r="H2" s="181"/>
      <c r="I2" s="181"/>
      <c r="J2" s="181"/>
    </row>
    <row r="3" spans="1:10" x14ac:dyDescent="0.2">
      <c r="B3" s="219" t="s">
        <v>0</v>
      </c>
      <c r="C3" s="219"/>
      <c r="D3" s="219"/>
      <c r="E3" s="219"/>
      <c r="F3" s="219"/>
      <c r="G3" s="90"/>
      <c r="H3" s="90"/>
      <c r="I3" s="90"/>
      <c r="J3" s="90"/>
    </row>
    <row r="4" spans="1:10" ht="55.15" customHeight="1" x14ac:dyDescent="0.2">
      <c r="A4" s="220" t="s">
        <v>204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0" x14ac:dyDescent="0.2">
      <c r="A5" s="91" t="s">
        <v>48</v>
      </c>
      <c r="B5" s="92" t="s">
        <v>54</v>
      </c>
      <c r="C5" s="93" t="s">
        <v>205</v>
      </c>
      <c r="D5" s="93" t="s">
        <v>206</v>
      </c>
      <c r="E5" s="93" t="s">
        <v>207</v>
      </c>
      <c r="F5" s="93" t="s">
        <v>208</v>
      </c>
      <c r="G5" s="93" t="s">
        <v>209</v>
      </c>
      <c r="H5" s="93" t="s">
        <v>210</v>
      </c>
      <c r="I5" s="93" t="s">
        <v>211</v>
      </c>
      <c r="J5" s="93" t="s">
        <v>212</v>
      </c>
    </row>
    <row r="6" spans="1:10" ht="15" x14ac:dyDescent="0.2">
      <c r="A6" s="94" t="s">
        <v>44</v>
      </c>
      <c r="B6" s="92" t="s">
        <v>45</v>
      </c>
      <c r="C6" s="93" t="s">
        <v>49</v>
      </c>
      <c r="D6" s="93" t="s">
        <v>75</v>
      </c>
      <c r="E6" s="93" t="s">
        <v>76</v>
      </c>
      <c r="F6" s="93" t="s">
        <v>77</v>
      </c>
      <c r="G6" s="93" t="s">
        <v>78</v>
      </c>
      <c r="H6" s="93" t="s">
        <v>79</v>
      </c>
      <c r="I6" s="93" t="s">
        <v>80</v>
      </c>
      <c r="J6" s="93" t="s">
        <v>81</v>
      </c>
    </row>
    <row r="7" spans="1:10" ht="30" customHeight="1" x14ac:dyDescent="0.2">
      <c r="A7" s="95"/>
      <c r="B7" s="96" t="s">
        <v>213</v>
      </c>
      <c r="C7" s="97" t="s">
        <v>214</v>
      </c>
      <c r="D7" s="98"/>
      <c r="E7" s="98"/>
      <c r="F7" s="98"/>
      <c r="G7" s="98"/>
      <c r="H7" s="98"/>
      <c r="I7" s="98"/>
      <c r="J7" s="98"/>
    </row>
    <row r="8" spans="1:10" ht="30" customHeight="1" x14ac:dyDescent="0.2">
      <c r="A8" s="99"/>
      <c r="B8" s="100"/>
      <c r="C8" s="97" t="s">
        <v>215</v>
      </c>
      <c r="D8" s="101"/>
      <c r="E8" s="101"/>
      <c r="F8" s="101"/>
      <c r="G8" s="101"/>
      <c r="H8" s="101"/>
      <c r="I8" s="101"/>
      <c r="J8" s="101"/>
    </row>
    <row r="9" spans="1:10" ht="30" customHeight="1" x14ac:dyDescent="0.2">
      <c r="A9" s="102"/>
      <c r="B9" s="103" t="s">
        <v>216</v>
      </c>
      <c r="C9" s="97" t="s">
        <v>214</v>
      </c>
      <c r="D9" s="98"/>
      <c r="E9" s="98"/>
      <c r="F9" s="98"/>
      <c r="G9" s="98"/>
      <c r="H9" s="98"/>
      <c r="I9" s="98"/>
      <c r="J9" s="98"/>
    </row>
    <row r="10" spans="1:10" ht="30" customHeight="1" x14ac:dyDescent="0.2">
      <c r="A10" s="99"/>
      <c r="B10" s="100"/>
      <c r="C10" s="97" t="s">
        <v>215</v>
      </c>
      <c r="D10" s="101">
        <v>2</v>
      </c>
      <c r="E10" s="101">
        <v>2</v>
      </c>
      <c r="F10" s="101">
        <v>2</v>
      </c>
      <c r="G10" s="101"/>
      <c r="H10" s="101"/>
      <c r="I10" s="101"/>
      <c r="J10" s="101"/>
    </row>
    <row r="11" spans="1:10" ht="30" customHeight="1" x14ac:dyDescent="0.2">
      <c r="A11" s="102"/>
      <c r="B11" s="103" t="s">
        <v>217</v>
      </c>
      <c r="C11" s="97" t="s">
        <v>214</v>
      </c>
      <c r="D11" s="98">
        <v>56</v>
      </c>
      <c r="E11" s="98"/>
      <c r="F11" s="98"/>
      <c r="G11" s="98"/>
      <c r="H11" s="98"/>
      <c r="I11" s="98"/>
      <c r="J11" s="98"/>
    </row>
    <row r="12" spans="1:10" ht="30" customHeight="1" x14ac:dyDescent="0.2">
      <c r="A12" s="99"/>
      <c r="B12" s="100"/>
      <c r="C12" s="97" t="s">
        <v>215</v>
      </c>
      <c r="D12" s="101">
        <v>46</v>
      </c>
      <c r="E12" s="101">
        <v>1</v>
      </c>
      <c r="F12" s="101">
        <v>1</v>
      </c>
      <c r="G12" s="101"/>
      <c r="H12" s="101"/>
      <c r="I12" s="101"/>
      <c r="J12" s="101"/>
    </row>
    <row r="13" spans="1:10" ht="30" customHeight="1" x14ac:dyDescent="0.2">
      <c r="A13" s="102"/>
      <c r="B13" s="103" t="s">
        <v>218</v>
      </c>
      <c r="C13" s="97" t="s">
        <v>214</v>
      </c>
      <c r="D13" s="98">
        <v>34</v>
      </c>
      <c r="E13" s="98"/>
      <c r="F13" s="98"/>
      <c r="G13" s="98"/>
      <c r="H13" s="98"/>
      <c r="I13" s="98"/>
      <c r="J13" s="98"/>
    </row>
    <row r="14" spans="1:10" ht="30" customHeight="1" x14ac:dyDescent="0.2">
      <c r="A14" s="99"/>
      <c r="B14" s="100"/>
      <c r="C14" s="97" t="s">
        <v>215</v>
      </c>
      <c r="D14" s="101">
        <v>215</v>
      </c>
      <c r="E14" s="101">
        <v>106</v>
      </c>
      <c r="F14" s="101">
        <v>106</v>
      </c>
      <c r="G14" s="101"/>
      <c r="H14" s="101"/>
      <c r="I14" s="101"/>
      <c r="J14" s="101"/>
    </row>
    <row r="15" spans="1:10" ht="57" x14ac:dyDescent="0.2">
      <c r="A15" s="102"/>
      <c r="B15" s="103" t="s">
        <v>219</v>
      </c>
      <c r="C15" s="97" t="s">
        <v>214</v>
      </c>
      <c r="D15" s="98">
        <v>3</v>
      </c>
      <c r="E15" s="98"/>
      <c r="F15" s="98"/>
      <c r="G15" s="98"/>
      <c r="H15" s="98"/>
      <c r="I15" s="98"/>
      <c r="J15" s="98"/>
    </row>
    <row r="16" spans="1:10" ht="36.6" customHeight="1" x14ac:dyDescent="0.2">
      <c r="A16" s="99"/>
      <c r="B16" s="100"/>
      <c r="C16" s="97" t="s">
        <v>215</v>
      </c>
      <c r="D16" s="101">
        <v>70</v>
      </c>
      <c r="E16" s="101">
        <v>3</v>
      </c>
      <c r="F16" s="101">
        <v>3</v>
      </c>
      <c r="G16" s="101"/>
      <c r="H16" s="101"/>
      <c r="I16" s="101"/>
      <c r="J16" s="101"/>
    </row>
    <row r="17" spans="1:10" ht="19.149999999999999" customHeight="1" x14ac:dyDescent="0.2">
      <c r="A17" s="104"/>
      <c r="B17" s="105" t="s">
        <v>5</v>
      </c>
      <c r="C17" s="106"/>
      <c r="D17" s="107">
        <f>SUM(D7:D16)</f>
        <v>426</v>
      </c>
      <c r="E17" s="107">
        <f t="shared" ref="E17:J17" si="0">SUM(E7:E16)</f>
        <v>112</v>
      </c>
      <c r="F17" s="107">
        <f t="shared" si="0"/>
        <v>112</v>
      </c>
      <c r="G17" s="107">
        <f t="shared" si="0"/>
        <v>0</v>
      </c>
      <c r="H17" s="107">
        <f t="shared" si="0"/>
        <v>0</v>
      </c>
      <c r="I17" s="107">
        <f t="shared" si="0"/>
        <v>0</v>
      </c>
      <c r="J17" s="107">
        <f t="shared" si="0"/>
        <v>0</v>
      </c>
    </row>
    <row r="18" spans="1:10" ht="45" x14ac:dyDescent="0.2">
      <c r="A18" s="108"/>
      <c r="B18" s="109" t="s">
        <v>220</v>
      </c>
      <c r="C18" s="106"/>
      <c r="D18" s="107">
        <f>D7+D9+D11+D13+D15</f>
        <v>93</v>
      </c>
      <c r="E18" s="107">
        <f t="shared" ref="E18:J18" si="1">E7+E9+E11+E13+E15</f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  <c r="J18" s="107">
        <f t="shared" si="1"/>
        <v>0</v>
      </c>
    </row>
    <row r="19" spans="1:10" x14ac:dyDescent="0.2">
      <c r="B19" s="181"/>
      <c r="C19" s="181"/>
      <c r="D19" s="90"/>
      <c r="E19" s="90"/>
      <c r="F19" s="90"/>
      <c r="G19" s="90"/>
      <c r="H19" s="90"/>
      <c r="I19" s="90"/>
      <c r="J19" s="90"/>
    </row>
  </sheetData>
  <mergeCells count="5">
    <mergeCell ref="B1:D1"/>
    <mergeCell ref="G1:H1"/>
    <mergeCell ref="B2:F2"/>
    <mergeCell ref="B3:F3"/>
    <mergeCell ref="A4:J4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72" firstPageNumber="9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5"/>
  <sheetViews>
    <sheetView topLeftCell="A10" zoomScaleNormal="100" workbookViewId="0">
      <selection activeCell="E39" sqref="E39"/>
    </sheetView>
  </sheetViews>
  <sheetFormatPr defaultRowHeight="12.75" x14ac:dyDescent="0.2"/>
  <cols>
    <col min="1" max="1" width="3.28515625" customWidth="1"/>
    <col min="2" max="2" width="54" customWidth="1"/>
    <col min="3" max="7" width="18.85546875" customWidth="1"/>
  </cols>
  <sheetData>
    <row r="1" spans="1:7" x14ac:dyDescent="0.2">
      <c r="B1" s="215" t="s">
        <v>56</v>
      </c>
      <c r="C1" s="215"/>
      <c r="F1" s="173"/>
      <c r="G1" s="173"/>
    </row>
    <row r="2" spans="1:7" x14ac:dyDescent="0.2">
      <c r="B2" s="216" t="s">
        <v>47</v>
      </c>
      <c r="C2" s="216"/>
      <c r="D2" s="216"/>
      <c r="E2" s="216"/>
      <c r="F2" s="173"/>
      <c r="G2" s="173"/>
    </row>
    <row r="3" spans="1:7" x14ac:dyDescent="0.2">
      <c r="B3" s="216" t="s">
        <v>0</v>
      </c>
      <c r="C3" s="216"/>
      <c r="D3" s="216"/>
      <c r="E3" s="216"/>
      <c r="F3" s="173"/>
      <c r="G3" s="173"/>
    </row>
    <row r="4" spans="1:7" ht="55.9" customHeight="1" x14ac:dyDescent="0.2">
      <c r="B4" s="206" t="s">
        <v>55</v>
      </c>
      <c r="C4" s="206"/>
      <c r="D4" s="206"/>
      <c r="E4" s="206"/>
      <c r="F4" s="206"/>
      <c r="G4" s="206"/>
    </row>
    <row r="5" spans="1:7" ht="15.75" x14ac:dyDescent="0.2">
      <c r="B5" s="29" t="s">
        <v>142</v>
      </c>
      <c r="C5" s="13"/>
      <c r="D5" s="13"/>
      <c r="E5" s="13"/>
      <c r="F5" s="13"/>
      <c r="G5" s="14"/>
    </row>
    <row r="6" spans="1:7" ht="63.75" x14ac:dyDescent="0.2">
      <c r="A6" s="221" t="s">
        <v>48</v>
      </c>
      <c r="B6" s="64" t="s">
        <v>16</v>
      </c>
      <c r="C6" s="64" t="s">
        <v>17</v>
      </c>
      <c r="D6" s="64" t="s">
        <v>18</v>
      </c>
      <c r="E6" s="221" t="s">
        <v>19</v>
      </c>
      <c r="F6" s="221"/>
      <c r="G6" s="221"/>
    </row>
    <row r="7" spans="1:7" ht="33" customHeight="1" x14ac:dyDescent="0.2">
      <c r="A7" s="221"/>
      <c r="B7" s="58"/>
      <c r="C7" s="58"/>
      <c r="D7" s="58"/>
      <c r="E7" s="174" t="s">
        <v>20</v>
      </c>
      <c r="F7" s="174" t="s">
        <v>21</v>
      </c>
      <c r="G7" s="174" t="s">
        <v>22</v>
      </c>
    </row>
    <row r="8" spans="1:7" x14ac:dyDescent="0.2">
      <c r="A8" s="50" t="s">
        <v>44</v>
      </c>
      <c r="B8" s="174" t="s">
        <v>45</v>
      </c>
      <c r="C8" s="174" t="s">
        <v>75</v>
      </c>
      <c r="D8" s="174" t="s">
        <v>76</v>
      </c>
      <c r="E8" s="174" t="s">
        <v>77</v>
      </c>
      <c r="F8" s="174" t="s">
        <v>78</v>
      </c>
      <c r="G8" s="174" t="s">
        <v>79</v>
      </c>
    </row>
    <row r="9" spans="1:7" ht="25.5" x14ac:dyDescent="0.2">
      <c r="A9" s="23"/>
      <c r="B9" s="24" t="s">
        <v>23</v>
      </c>
      <c r="C9" s="25">
        <f>D9+E9+F9+G9</f>
        <v>0</v>
      </c>
      <c r="D9" s="25"/>
      <c r="E9" s="25"/>
      <c r="F9" s="25"/>
      <c r="G9" s="25"/>
    </row>
    <row r="10" spans="1:7" ht="13.15" customHeight="1" x14ac:dyDescent="0.2">
      <c r="A10" s="23"/>
      <c r="B10" s="26" t="s">
        <v>24</v>
      </c>
      <c r="C10" s="25">
        <f t="shared" ref="C10:C23" si="0">D10+E10+F10+G10</f>
        <v>25</v>
      </c>
      <c r="D10" s="25"/>
      <c r="E10" s="25">
        <v>25</v>
      </c>
      <c r="F10" s="25"/>
      <c r="G10" s="25"/>
    </row>
    <row r="11" spans="1:7" x14ac:dyDescent="0.2">
      <c r="A11" s="23"/>
      <c r="B11" s="26" t="s">
        <v>25</v>
      </c>
      <c r="C11" s="25">
        <f t="shared" si="0"/>
        <v>0</v>
      </c>
      <c r="D11" s="25"/>
      <c r="E11" s="25"/>
      <c r="F11" s="25"/>
      <c r="G11" s="25"/>
    </row>
    <row r="12" spans="1:7" x14ac:dyDescent="0.2">
      <c r="A12" s="23"/>
      <c r="B12" s="26" t="s">
        <v>26</v>
      </c>
      <c r="C12" s="25">
        <f t="shared" si="0"/>
        <v>1</v>
      </c>
      <c r="D12" s="25"/>
      <c r="E12" s="25">
        <v>1</v>
      </c>
      <c r="F12" s="25"/>
      <c r="G12" s="25"/>
    </row>
    <row r="13" spans="1:7" ht="38.25" x14ac:dyDescent="0.2">
      <c r="A13" s="23"/>
      <c r="B13" s="26" t="s">
        <v>27</v>
      </c>
      <c r="C13" s="25">
        <f t="shared" si="0"/>
        <v>0</v>
      </c>
      <c r="D13" s="25"/>
      <c r="E13" s="25"/>
      <c r="F13" s="25"/>
      <c r="G13" s="25"/>
    </row>
    <row r="14" spans="1:7" ht="25.5" x14ac:dyDescent="0.2">
      <c r="A14" s="23"/>
      <c r="B14" s="26" t="s">
        <v>28</v>
      </c>
      <c r="C14" s="25">
        <f t="shared" si="0"/>
        <v>1</v>
      </c>
      <c r="D14" s="25">
        <v>1</v>
      </c>
      <c r="E14" s="25"/>
      <c r="F14" s="25"/>
      <c r="G14" s="25"/>
    </row>
    <row r="15" spans="1:7" x14ac:dyDescent="0.2">
      <c r="A15" s="23"/>
      <c r="B15" s="26" t="s">
        <v>29</v>
      </c>
      <c r="C15" s="25">
        <f t="shared" si="0"/>
        <v>1</v>
      </c>
      <c r="D15" s="25"/>
      <c r="E15" s="25">
        <v>1</v>
      </c>
      <c r="F15" s="25"/>
      <c r="G15" s="25"/>
    </row>
    <row r="16" spans="1:7" ht="25.5" x14ac:dyDescent="0.2">
      <c r="A16" s="23"/>
      <c r="B16" s="26" t="s">
        <v>30</v>
      </c>
      <c r="C16" s="25">
        <f t="shared" si="0"/>
        <v>0</v>
      </c>
      <c r="D16" s="25"/>
      <c r="E16" s="25"/>
      <c r="F16" s="25"/>
      <c r="G16" s="25"/>
    </row>
    <row r="17" spans="1:8" x14ac:dyDescent="0.2">
      <c r="A17" s="23"/>
      <c r="B17" s="26" t="s">
        <v>31</v>
      </c>
      <c r="C17" s="25">
        <f t="shared" si="0"/>
        <v>0</v>
      </c>
      <c r="D17" s="25"/>
      <c r="E17" s="25"/>
      <c r="F17" s="25"/>
      <c r="G17" s="25"/>
    </row>
    <row r="18" spans="1:8" ht="13.15" customHeight="1" x14ac:dyDescent="0.2">
      <c r="A18" s="23"/>
      <c r="B18" s="26" t="s">
        <v>175</v>
      </c>
      <c r="C18" s="25">
        <f t="shared" si="0"/>
        <v>0</v>
      </c>
      <c r="D18" s="25"/>
      <c r="E18" s="25"/>
      <c r="F18" s="25"/>
      <c r="G18" s="25"/>
      <c r="H18" s="83"/>
    </row>
    <row r="19" spans="1:8" x14ac:dyDescent="0.2">
      <c r="A19" s="23"/>
      <c r="B19" s="26" t="s">
        <v>32</v>
      </c>
      <c r="C19" s="25">
        <f t="shared" si="0"/>
        <v>0</v>
      </c>
      <c r="D19" s="25"/>
      <c r="E19" s="25"/>
      <c r="F19" s="25"/>
      <c r="G19" s="25"/>
    </row>
    <row r="20" spans="1:8" x14ac:dyDescent="0.2">
      <c r="A20" s="23"/>
      <c r="B20" s="26" t="s">
        <v>33</v>
      </c>
      <c r="C20" s="25">
        <f t="shared" si="0"/>
        <v>1</v>
      </c>
      <c r="D20" s="25"/>
      <c r="E20" s="25"/>
      <c r="F20" s="25"/>
      <c r="G20" s="25">
        <v>1</v>
      </c>
    </row>
    <row r="21" spans="1:8" x14ac:dyDescent="0.2">
      <c r="A21" s="23"/>
      <c r="B21" s="26" t="s">
        <v>34</v>
      </c>
      <c r="C21" s="25">
        <f t="shared" si="0"/>
        <v>63</v>
      </c>
      <c r="D21" s="25">
        <v>1</v>
      </c>
      <c r="E21" s="25">
        <v>58</v>
      </c>
      <c r="F21" s="25"/>
      <c r="G21" s="25">
        <v>4</v>
      </c>
    </row>
    <row r="22" spans="1:8" ht="38.25" x14ac:dyDescent="0.2">
      <c r="A22" s="23"/>
      <c r="B22" s="26" t="s">
        <v>176</v>
      </c>
      <c r="C22" s="25">
        <f t="shared" si="0"/>
        <v>1</v>
      </c>
      <c r="D22" s="25"/>
      <c r="E22" s="25">
        <v>1</v>
      </c>
      <c r="F22" s="25"/>
      <c r="G22" s="25"/>
      <c r="H22" s="84"/>
    </row>
    <row r="23" spans="1:8" ht="51" x14ac:dyDescent="0.2">
      <c r="A23" s="23"/>
      <c r="B23" s="26" t="s">
        <v>35</v>
      </c>
      <c r="C23" s="25">
        <f t="shared" si="0"/>
        <v>0</v>
      </c>
      <c r="D23" s="25"/>
      <c r="E23" s="25"/>
      <c r="F23" s="25"/>
      <c r="G23" s="25"/>
    </row>
    <row r="24" spans="1:8" x14ac:dyDescent="0.2">
      <c r="A24" s="50"/>
      <c r="B24" s="129" t="s">
        <v>5</v>
      </c>
      <c r="C24" s="65">
        <f>SUM(C9:C23)</f>
        <v>93</v>
      </c>
      <c r="D24" s="65">
        <f>SUM(D9:D23)</f>
        <v>2</v>
      </c>
      <c r="E24" s="65">
        <f>SUM(E9:E23)</f>
        <v>86</v>
      </c>
      <c r="F24" s="65">
        <f>SUM(F9:F23)</f>
        <v>0</v>
      </c>
      <c r="G24" s="65">
        <f>SUM(G9:G23)</f>
        <v>5</v>
      </c>
    </row>
    <row r="25" spans="1:8" x14ac:dyDescent="0.2">
      <c r="B25" s="15"/>
      <c r="C25" s="16"/>
      <c r="D25" s="16"/>
      <c r="E25" s="16"/>
      <c r="F25" s="16"/>
      <c r="G25" s="16"/>
    </row>
  </sheetData>
  <mergeCells count="6">
    <mergeCell ref="B1:C1"/>
    <mergeCell ref="B2:E2"/>
    <mergeCell ref="B3:E3"/>
    <mergeCell ref="B4:G4"/>
    <mergeCell ref="A6:A7"/>
    <mergeCell ref="E6:G6"/>
  </mergeCells>
  <pageMargins left="0.35433070866141736" right="0.35433070866141736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H40"/>
  <sheetViews>
    <sheetView zoomScaleNormal="100" workbookViewId="0">
      <pane ySplit="8" topLeftCell="A30" activePane="bottomLeft" state="frozen"/>
      <selection pane="bottomLeft" activeCell="E25" sqref="E25"/>
    </sheetView>
  </sheetViews>
  <sheetFormatPr defaultRowHeight="12.75" x14ac:dyDescent="0.2"/>
  <cols>
    <col min="1" max="1" width="3.5703125" style="88" bestFit="1" customWidth="1"/>
    <col min="2" max="2" width="40.5703125" style="88" customWidth="1"/>
    <col min="3" max="3" width="30.28515625" style="88" customWidth="1"/>
    <col min="4" max="4" width="17.85546875" style="88" customWidth="1"/>
    <col min="5" max="5" width="16.7109375" style="88" customWidth="1"/>
    <col min="6" max="8" width="18.85546875" style="88" customWidth="1"/>
    <col min="9" max="256" width="9.140625" style="88"/>
    <col min="257" max="257" width="3.5703125" style="88" bestFit="1" customWidth="1"/>
    <col min="258" max="258" width="40.5703125" style="88" customWidth="1"/>
    <col min="259" max="259" width="30.28515625" style="88" customWidth="1"/>
    <col min="260" max="260" width="17.85546875" style="88" customWidth="1"/>
    <col min="261" max="261" width="16.7109375" style="88" customWidth="1"/>
    <col min="262" max="264" width="18.85546875" style="88" customWidth="1"/>
    <col min="265" max="512" width="9.140625" style="88"/>
    <col min="513" max="513" width="3.5703125" style="88" bestFit="1" customWidth="1"/>
    <col min="514" max="514" width="40.5703125" style="88" customWidth="1"/>
    <col min="515" max="515" width="30.28515625" style="88" customWidth="1"/>
    <col min="516" max="516" width="17.85546875" style="88" customWidth="1"/>
    <col min="517" max="517" width="16.7109375" style="88" customWidth="1"/>
    <col min="518" max="520" width="18.85546875" style="88" customWidth="1"/>
    <col min="521" max="768" width="9.140625" style="88"/>
    <col min="769" max="769" width="3.5703125" style="88" bestFit="1" customWidth="1"/>
    <col min="770" max="770" width="40.5703125" style="88" customWidth="1"/>
    <col min="771" max="771" width="30.28515625" style="88" customWidth="1"/>
    <col min="772" max="772" width="17.85546875" style="88" customWidth="1"/>
    <col min="773" max="773" width="16.7109375" style="88" customWidth="1"/>
    <col min="774" max="776" width="18.85546875" style="88" customWidth="1"/>
    <col min="777" max="1024" width="9.140625" style="88"/>
    <col min="1025" max="1025" width="3.5703125" style="88" bestFit="1" customWidth="1"/>
    <col min="1026" max="1026" width="40.5703125" style="88" customWidth="1"/>
    <col min="1027" max="1027" width="30.28515625" style="88" customWidth="1"/>
    <col min="1028" max="1028" width="17.85546875" style="88" customWidth="1"/>
    <col min="1029" max="1029" width="16.7109375" style="88" customWidth="1"/>
    <col min="1030" max="1032" width="18.85546875" style="88" customWidth="1"/>
    <col min="1033" max="1280" width="9.140625" style="88"/>
    <col min="1281" max="1281" width="3.5703125" style="88" bestFit="1" customWidth="1"/>
    <col min="1282" max="1282" width="40.5703125" style="88" customWidth="1"/>
    <col min="1283" max="1283" width="30.28515625" style="88" customWidth="1"/>
    <col min="1284" max="1284" width="17.85546875" style="88" customWidth="1"/>
    <col min="1285" max="1285" width="16.7109375" style="88" customWidth="1"/>
    <col min="1286" max="1288" width="18.85546875" style="88" customWidth="1"/>
    <col min="1289" max="1536" width="9.140625" style="88"/>
    <col min="1537" max="1537" width="3.5703125" style="88" bestFit="1" customWidth="1"/>
    <col min="1538" max="1538" width="40.5703125" style="88" customWidth="1"/>
    <col min="1539" max="1539" width="30.28515625" style="88" customWidth="1"/>
    <col min="1540" max="1540" width="17.85546875" style="88" customWidth="1"/>
    <col min="1541" max="1541" width="16.7109375" style="88" customWidth="1"/>
    <col min="1542" max="1544" width="18.85546875" style="88" customWidth="1"/>
    <col min="1545" max="1792" width="9.140625" style="88"/>
    <col min="1793" max="1793" width="3.5703125" style="88" bestFit="1" customWidth="1"/>
    <col min="1794" max="1794" width="40.5703125" style="88" customWidth="1"/>
    <col min="1795" max="1795" width="30.28515625" style="88" customWidth="1"/>
    <col min="1796" max="1796" width="17.85546875" style="88" customWidth="1"/>
    <col min="1797" max="1797" width="16.7109375" style="88" customWidth="1"/>
    <col min="1798" max="1800" width="18.85546875" style="88" customWidth="1"/>
    <col min="1801" max="2048" width="9.140625" style="88"/>
    <col min="2049" max="2049" width="3.5703125" style="88" bestFit="1" customWidth="1"/>
    <col min="2050" max="2050" width="40.5703125" style="88" customWidth="1"/>
    <col min="2051" max="2051" width="30.28515625" style="88" customWidth="1"/>
    <col min="2052" max="2052" width="17.85546875" style="88" customWidth="1"/>
    <col min="2053" max="2053" width="16.7109375" style="88" customWidth="1"/>
    <col min="2054" max="2056" width="18.85546875" style="88" customWidth="1"/>
    <col min="2057" max="2304" width="9.140625" style="88"/>
    <col min="2305" max="2305" width="3.5703125" style="88" bestFit="1" customWidth="1"/>
    <col min="2306" max="2306" width="40.5703125" style="88" customWidth="1"/>
    <col min="2307" max="2307" width="30.28515625" style="88" customWidth="1"/>
    <col min="2308" max="2308" width="17.85546875" style="88" customWidth="1"/>
    <col min="2309" max="2309" width="16.7109375" style="88" customWidth="1"/>
    <col min="2310" max="2312" width="18.85546875" style="88" customWidth="1"/>
    <col min="2313" max="2560" width="9.140625" style="88"/>
    <col min="2561" max="2561" width="3.5703125" style="88" bestFit="1" customWidth="1"/>
    <col min="2562" max="2562" width="40.5703125" style="88" customWidth="1"/>
    <col min="2563" max="2563" width="30.28515625" style="88" customWidth="1"/>
    <col min="2564" max="2564" width="17.85546875" style="88" customWidth="1"/>
    <col min="2565" max="2565" width="16.7109375" style="88" customWidth="1"/>
    <col min="2566" max="2568" width="18.85546875" style="88" customWidth="1"/>
    <col min="2569" max="2816" width="9.140625" style="88"/>
    <col min="2817" max="2817" width="3.5703125" style="88" bestFit="1" customWidth="1"/>
    <col min="2818" max="2818" width="40.5703125" style="88" customWidth="1"/>
    <col min="2819" max="2819" width="30.28515625" style="88" customWidth="1"/>
    <col min="2820" max="2820" width="17.85546875" style="88" customWidth="1"/>
    <col min="2821" max="2821" width="16.7109375" style="88" customWidth="1"/>
    <col min="2822" max="2824" width="18.85546875" style="88" customWidth="1"/>
    <col min="2825" max="3072" width="9.140625" style="88"/>
    <col min="3073" max="3073" width="3.5703125" style="88" bestFit="1" customWidth="1"/>
    <col min="3074" max="3074" width="40.5703125" style="88" customWidth="1"/>
    <col min="3075" max="3075" width="30.28515625" style="88" customWidth="1"/>
    <col min="3076" max="3076" width="17.85546875" style="88" customWidth="1"/>
    <col min="3077" max="3077" width="16.7109375" style="88" customWidth="1"/>
    <col min="3078" max="3080" width="18.85546875" style="88" customWidth="1"/>
    <col min="3081" max="3328" width="9.140625" style="88"/>
    <col min="3329" max="3329" width="3.5703125" style="88" bestFit="1" customWidth="1"/>
    <col min="3330" max="3330" width="40.5703125" style="88" customWidth="1"/>
    <col min="3331" max="3331" width="30.28515625" style="88" customWidth="1"/>
    <col min="3332" max="3332" width="17.85546875" style="88" customWidth="1"/>
    <col min="3333" max="3333" width="16.7109375" style="88" customWidth="1"/>
    <col min="3334" max="3336" width="18.85546875" style="88" customWidth="1"/>
    <col min="3337" max="3584" width="9.140625" style="88"/>
    <col min="3585" max="3585" width="3.5703125" style="88" bestFit="1" customWidth="1"/>
    <col min="3586" max="3586" width="40.5703125" style="88" customWidth="1"/>
    <col min="3587" max="3587" width="30.28515625" style="88" customWidth="1"/>
    <col min="3588" max="3588" width="17.85546875" style="88" customWidth="1"/>
    <col min="3589" max="3589" width="16.7109375" style="88" customWidth="1"/>
    <col min="3590" max="3592" width="18.85546875" style="88" customWidth="1"/>
    <col min="3593" max="3840" width="9.140625" style="88"/>
    <col min="3841" max="3841" width="3.5703125" style="88" bestFit="1" customWidth="1"/>
    <col min="3842" max="3842" width="40.5703125" style="88" customWidth="1"/>
    <col min="3843" max="3843" width="30.28515625" style="88" customWidth="1"/>
    <col min="3844" max="3844" width="17.85546875" style="88" customWidth="1"/>
    <col min="3845" max="3845" width="16.7109375" style="88" customWidth="1"/>
    <col min="3846" max="3848" width="18.85546875" style="88" customWidth="1"/>
    <col min="3849" max="4096" width="9.140625" style="88"/>
    <col min="4097" max="4097" width="3.5703125" style="88" bestFit="1" customWidth="1"/>
    <col min="4098" max="4098" width="40.5703125" style="88" customWidth="1"/>
    <col min="4099" max="4099" width="30.28515625" style="88" customWidth="1"/>
    <col min="4100" max="4100" width="17.85546875" style="88" customWidth="1"/>
    <col min="4101" max="4101" width="16.7109375" style="88" customWidth="1"/>
    <col min="4102" max="4104" width="18.85546875" style="88" customWidth="1"/>
    <col min="4105" max="4352" width="9.140625" style="88"/>
    <col min="4353" max="4353" width="3.5703125" style="88" bestFit="1" customWidth="1"/>
    <col min="4354" max="4354" width="40.5703125" style="88" customWidth="1"/>
    <col min="4355" max="4355" width="30.28515625" style="88" customWidth="1"/>
    <col min="4356" max="4356" width="17.85546875" style="88" customWidth="1"/>
    <col min="4357" max="4357" width="16.7109375" style="88" customWidth="1"/>
    <col min="4358" max="4360" width="18.85546875" style="88" customWidth="1"/>
    <col min="4361" max="4608" width="9.140625" style="88"/>
    <col min="4609" max="4609" width="3.5703125" style="88" bestFit="1" customWidth="1"/>
    <col min="4610" max="4610" width="40.5703125" style="88" customWidth="1"/>
    <col min="4611" max="4611" width="30.28515625" style="88" customWidth="1"/>
    <col min="4612" max="4612" width="17.85546875" style="88" customWidth="1"/>
    <col min="4613" max="4613" width="16.7109375" style="88" customWidth="1"/>
    <col min="4614" max="4616" width="18.85546875" style="88" customWidth="1"/>
    <col min="4617" max="4864" width="9.140625" style="88"/>
    <col min="4865" max="4865" width="3.5703125" style="88" bestFit="1" customWidth="1"/>
    <col min="4866" max="4866" width="40.5703125" style="88" customWidth="1"/>
    <col min="4867" max="4867" width="30.28515625" style="88" customWidth="1"/>
    <col min="4868" max="4868" width="17.85546875" style="88" customWidth="1"/>
    <col min="4869" max="4869" width="16.7109375" style="88" customWidth="1"/>
    <col min="4870" max="4872" width="18.85546875" style="88" customWidth="1"/>
    <col min="4873" max="5120" width="9.140625" style="88"/>
    <col min="5121" max="5121" width="3.5703125" style="88" bestFit="1" customWidth="1"/>
    <col min="5122" max="5122" width="40.5703125" style="88" customWidth="1"/>
    <col min="5123" max="5123" width="30.28515625" style="88" customWidth="1"/>
    <col min="5124" max="5124" width="17.85546875" style="88" customWidth="1"/>
    <col min="5125" max="5125" width="16.7109375" style="88" customWidth="1"/>
    <col min="5126" max="5128" width="18.85546875" style="88" customWidth="1"/>
    <col min="5129" max="5376" width="9.140625" style="88"/>
    <col min="5377" max="5377" width="3.5703125" style="88" bestFit="1" customWidth="1"/>
    <col min="5378" max="5378" width="40.5703125" style="88" customWidth="1"/>
    <col min="5379" max="5379" width="30.28515625" style="88" customWidth="1"/>
    <col min="5380" max="5380" width="17.85546875" style="88" customWidth="1"/>
    <col min="5381" max="5381" width="16.7109375" style="88" customWidth="1"/>
    <col min="5382" max="5384" width="18.85546875" style="88" customWidth="1"/>
    <col min="5385" max="5632" width="9.140625" style="88"/>
    <col min="5633" max="5633" width="3.5703125" style="88" bestFit="1" customWidth="1"/>
    <col min="5634" max="5634" width="40.5703125" style="88" customWidth="1"/>
    <col min="5635" max="5635" width="30.28515625" style="88" customWidth="1"/>
    <col min="5636" max="5636" width="17.85546875" style="88" customWidth="1"/>
    <col min="5637" max="5637" width="16.7109375" style="88" customWidth="1"/>
    <col min="5638" max="5640" width="18.85546875" style="88" customWidth="1"/>
    <col min="5641" max="5888" width="9.140625" style="88"/>
    <col min="5889" max="5889" width="3.5703125" style="88" bestFit="1" customWidth="1"/>
    <col min="5890" max="5890" width="40.5703125" style="88" customWidth="1"/>
    <col min="5891" max="5891" width="30.28515625" style="88" customWidth="1"/>
    <col min="5892" max="5892" width="17.85546875" style="88" customWidth="1"/>
    <col min="5893" max="5893" width="16.7109375" style="88" customWidth="1"/>
    <col min="5894" max="5896" width="18.85546875" style="88" customWidth="1"/>
    <col min="5897" max="6144" width="9.140625" style="88"/>
    <col min="6145" max="6145" width="3.5703125" style="88" bestFit="1" customWidth="1"/>
    <col min="6146" max="6146" width="40.5703125" style="88" customWidth="1"/>
    <col min="6147" max="6147" width="30.28515625" style="88" customWidth="1"/>
    <col min="6148" max="6148" width="17.85546875" style="88" customWidth="1"/>
    <col min="6149" max="6149" width="16.7109375" style="88" customWidth="1"/>
    <col min="6150" max="6152" width="18.85546875" style="88" customWidth="1"/>
    <col min="6153" max="6400" width="9.140625" style="88"/>
    <col min="6401" max="6401" width="3.5703125" style="88" bestFit="1" customWidth="1"/>
    <col min="6402" max="6402" width="40.5703125" style="88" customWidth="1"/>
    <col min="6403" max="6403" width="30.28515625" style="88" customWidth="1"/>
    <col min="6404" max="6404" width="17.85546875" style="88" customWidth="1"/>
    <col min="6405" max="6405" width="16.7109375" style="88" customWidth="1"/>
    <col min="6406" max="6408" width="18.85546875" style="88" customWidth="1"/>
    <col min="6409" max="6656" width="9.140625" style="88"/>
    <col min="6657" max="6657" width="3.5703125" style="88" bestFit="1" customWidth="1"/>
    <col min="6658" max="6658" width="40.5703125" style="88" customWidth="1"/>
    <col min="6659" max="6659" width="30.28515625" style="88" customWidth="1"/>
    <col min="6660" max="6660" width="17.85546875" style="88" customWidth="1"/>
    <col min="6661" max="6661" width="16.7109375" style="88" customWidth="1"/>
    <col min="6662" max="6664" width="18.85546875" style="88" customWidth="1"/>
    <col min="6665" max="6912" width="9.140625" style="88"/>
    <col min="6913" max="6913" width="3.5703125" style="88" bestFit="1" customWidth="1"/>
    <col min="6914" max="6914" width="40.5703125" style="88" customWidth="1"/>
    <col min="6915" max="6915" width="30.28515625" style="88" customWidth="1"/>
    <col min="6916" max="6916" width="17.85546875" style="88" customWidth="1"/>
    <col min="6917" max="6917" width="16.7109375" style="88" customWidth="1"/>
    <col min="6918" max="6920" width="18.85546875" style="88" customWidth="1"/>
    <col min="6921" max="7168" width="9.140625" style="88"/>
    <col min="7169" max="7169" width="3.5703125" style="88" bestFit="1" customWidth="1"/>
    <col min="7170" max="7170" width="40.5703125" style="88" customWidth="1"/>
    <col min="7171" max="7171" width="30.28515625" style="88" customWidth="1"/>
    <col min="7172" max="7172" width="17.85546875" style="88" customWidth="1"/>
    <col min="7173" max="7173" width="16.7109375" style="88" customWidth="1"/>
    <col min="7174" max="7176" width="18.85546875" style="88" customWidth="1"/>
    <col min="7177" max="7424" width="9.140625" style="88"/>
    <col min="7425" max="7425" width="3.5703125" style="88" bestFit="1" customWidth="1"/>
    <col min="7426" max="7426" width="40.5703125" style="88" customWidth="1"/>
    <col min="7427" max="7427" width="30.28515625" style="88" customWidth="1"/>
    <col min="7428" max="7428" width="17.85546875" style="88" customWidth="1"/>
    <col min="7429" max="7429" width="16.7109375" style="88" customWidth="1"/>
    <col min="7430" max="7432" width="18.85546875" style="88" customWidth="1"/>
    <col min="7433" max="7680" width="9.140625" style="88"/>
    <col min="7681" max="7681" width="3.5703125" style="88" bestFit="1" customWidth="1"/>
    <col min="7682" max="7682" width="40.5703125" style="88" customWidth="1"/>
    <col min="7683" max="7683" width="30.28515625" style="88" customWidth="1"/>
    <col min="7684" max="7684" width="17.85546875" style="88" customWidth="1"/>
    <col min="7685" max="7685" width="16.7109375" style="88" customWidth="1"/>
    <col min="7686" max="7688" width="18.85546875" style="88" customWidth="1"/>
    <col min="7689" max="7936" width="9.140625" style="88"/>
    <col min="7937" max="7937" width="3.5703125" style="88" bestFit="1" customWidth="1"/>
    <col min="7938" max="7938" width="40.5703125" style="88" customWidth="1"/>
    <col min="7939" max="7939" width="30.28515625" style="88" customWidth="1"/>
    <col min="7940" max="7940" width="17.85546875" style="88" customWidth="1"/>
    <col min="7941" max="7941" width="16.7109375" style="88" customWidth="1"/>
    <col min="7942" max="7944" width="18.85546875" style="88" customWidth="1"/>
    <col min="7945" max="8192" width="9.140625" style="88"/>
    <col min="8193" max="8193" width="3.5703125" style="88" bestFit="1" customWidth="1"/>
    <col min="8194" max="8194" width="40.5703125" style="88" customWidth="1"/>
    <col min="8195" max="8195" width="30.28515625" style="88" customWidth="1"/>
    <col min="8196" max="8196" width="17.85546875" style="88" customWidth="1"/>
    <col min="8197" max="8197" width="16.7109375" style="88" customWidth="1"/>
    <col min="8198" max="8200" width="18.85546875" style="88" customWidth="1"/>
    <col min="8201" max="8448" width="9.140625" style="88"/>
    <col min="8449" max="8449" width="3.5703125" style="88" bestFit="1" customWidth="1"/>
    <col min="8450" max="8450" width="40.5703125" style="88" customWidth="1"/>
    <col min="8451" max="8451" width="30.28515625" style="88" customWidth="1"/>
    <col min="8452" max="8452" width="17.85546875" style="88" customWidth="1"/>
    <col min="8453" max="8453" width="16.7109375" style="88" customWidth="1"/>
    <col min="8454" max="8456" width="18.85546875" style="88" customWidth="1"/>
    <col min="8457" max="8704" width="9.140625" style="88"/>
    <col min="8705" max="8705" width="3.5703125" style="88" bestFit="1" customWidth="1"/>
    <col min="8706" max="8706" width="40.5703125" style="88" customWidth="1"/>
    <col min="8707" max="8707" width="30.28515625" style="88" customWidth="1"/>
    <col min="8708" max="8708" width="17.85546875" style="88" customWidth="1"/>
    <col min="8709" max="8709" width="16.7109375" style="88" customWidth="1"/>
    <col min="8710" max="8712" width="18.85546875" style="88" customWidth="1"/>
    <col min="8713" max="8960" width="9.140625" style="88"/>
    <col min="8961" max="8961" width="3.5703125" style="88" bestFit="1" customWidth="1"/>
    <col min="8962" max="8962" width="40.5703125" style="88" customWidth="1"/>
    <col min="8963" max="8963" width="30.28515625" style="88" customWidth="1"/>
    <col min="8964" max="8964" width="17.85546875" style="88" customWidth="1"/>
    <col min="8965" max="8965" width="16.7109375" style="88" customWidth="1"/>
    <col min="8966" max="8968" width="18.85546875" style="88" customWidth="1"/>
    <col min="8969" max="9216" width="9.140625" style="88"/>
    <col min="9217" max="9217" width="3.5703125" style="88" bestFit="1" customWidth="1"/>
    <col min="9218" max="9218" width="40.5703125" style="88" customWidth="1"/>
    <col min="9219" max="9219" width="30.28515625" style="88" customWidth="1"/>
    <col min="9220" max="9220" width="17.85546875" style="88" customWidth="1"/>
    <col min="9221" max="9221" width="16.7109375" style="88" customWidth="1"/>
    <col min="9222" max="9224" width="18.85546875" style="88" customWidth="1"/>
    <col min="9225" max="9472" width="9.140625" style="88"/>
    <col min="9473" max="9473" width="3.5703125" style="88" bestFit="1" customWidth="1"/>
    <col min="9474" max="9474" width="40.5703125" style="88" customWidth="1"/>
    <col min="9475" max="9475" width="30.28515625" style="88" customWidth="1"/>
    <col min="9476" max="9476" width="17.85546875" style="88" customWidth="1"/>
    <col min="9477" max="9477" width="16.7109375" style="88" customWidth="1"/>
    <col min="9478" max="9480" width="18.85546875" style="88" customWidth="1"/>
    <col min="9481" max="9728" width="9.140625" style="88"/>
    <col min="9729" max="9729" width="3.5703125" style="88" bestFit="1" customWidth="1"/>
    <col min="9730" max="9730" width="40.5703125" style="88" customWidth="1"/>
    <col min="9731" max="9731" width="30.28515625" style="88" customWidth="1"/>
    <col min="9732" max="9732" width="17.85546875" style="88" customWidth="1"/>
    <col min="9733" max="9733" width="16.7109375" style="88" customWidth="1"/>
    <col min="9734" max="9736" width="18.85546875" style="88" customWidth="1"/>
    <col min="9737" max="9984" width="9.140625" style="88"/>
    <col min="9985" max="9985" width="3.5703125" style="88" bestFit="1" customWidth="1"/>
    <col min="9986" max="9986" width="40.5703125" style="88" customWidth="1"/>
    <col min="9987" max="9987" width="30.28515625" style="88" customWidth="1"/>
    <col min="9988" max="9988" width="17.85546875" style="88" customWidth="1"/>
    <col min="9989" max="9989" width="16.7109375" style="88" customWidth="1"/>
    <col min="9990" max="9992" width="18.85546875" style="88" customWidth="1"/>
    <col min="9993" max="10240" width="9.140625" style="88"/>
    <col min="10241" max="10241" width="3.5703125" style="88" bestFit="1" customWidth="1"/>
    <col min="10242" max="10242" width="40.5703125" style="88" customWidth="1"/>
    <col min="10243" max="10243" width="30.28515625" style="88" customWidth="1"/>
    <col min="10244" max="10244" width="17.85546875" style="88" customWidth="1"/>
    <col min="10245" max="10245" width="16.7109375" style="88" customWidth="1"/>
    <col min="10246" max="10248" width="18.85546875" style="88" customWidth="1"/>
    <col min="10249" max="10496" width="9.140625" style="88"/>
    <col min="10497" max="10497" width="3.5703125" style="88" bestFit="1" customWidth="1"/>
    <col min="10498" max="10498" width="40.5703125" style="88" customWidth="1"/>
    <col min="10499" max="10499" width="30.28515625" style="88" customWidth="1"/>
    <col min="10500" max="10500" width="17.85546875" style="88" customWidth="1"/>
    <col min="10501" max="10501" width="16.7109375" style="88" customWidth="1"/>
    <col min="10502" max="10504" width="18.85546875" style="88" customWidth="1"/>
    <col min="10505" max="10752" width="9.140625" style="88"/>
    <col min="10753" max="10753" width="3.5703125" style="88" bestFit="1" customWidth="1"/>
    <col min="10754" max="10754" width="40.5703125" style="88" customWidth="1"/>
    <col min="10755" max="10755" width="30.28515625" style="88" customWidth="1"/>
    <col min="10756" max="10756" width="17.85546875" style="88" customWidth="1"/>
    <col min="10757" max="10757" width="16.7109375" style="88" customWidth="1"/>
    <col min="10758" max="10760" width="18.85546875" style="88" customWidth="1"/>
    <col min="10761" max="11008" width="9.140625" style="88"/>
    <col min="11009" max="11009" width="3.5703125" style="88" bestFit="1" customWidth="1"/>
    <col min="11010" max="11010" width="40.5703125" style="88" customWidth="1"/>
    <col min="11011" max="11011" width="30.28515625" style="88" customWidth="1"/>
    <col min="11012" max="11012" width="17.85546875" style="88" customWidth="1"/>
    <col min="11013" max="11013" width="16.7109375" style="88" customWidth="1"/>
    <col min="11014" max="11016" width="18.85546875" style="88" customWidth="1"/>
    <col min="11017" max="11264" width="9.140625" style="88"/>
    <col min="11265" max="11265" width="3.5703125" style="88" bestFit="1" customWidth="1"/>
    <col min="11266" max="11266" width="40.5703125" style="88" customWidth="1"/>
    <col min="11267" max="11267" width="30.28515625" style="88" customWidth="1"/>
    <col min="11268" max="11268" width="17.85546875" style="88" customWidth="1"/>
    <col min="11269" max="11269" width="16.7109375" style="88" customWidth="1"/>
    <col min="11270" max="11272" width="18.85546875" style="88" customWidth="1"/>
    <col min="11273" max="11520" width="9.140625" style="88"/>
    <col min="11521" max="11521" width="3.5703125" style="88" bestFit="1" customWidth="1"/>
    <col min="11522" max="11522" width="40.5703125" style="88" customWidth="1"/>
    <col min="11523" max="11523" width="30.28515625" style="88" customWidth="1"/>
    <col min="11524" max="11524" width="17.85546875" style="88" customWidth="1"/>
    <col min="11525" max="11525" width="16.7109375" style="88" customWidth="1"/>
    <col min="11526" max="11528" width="18.85546875" style="88" customWidth="1"/>
    <col min="11529" max="11776" width="9.140625" style="88"/>
    <col min="11777" max="11777" width="3.5703125" style="88" bestFit="1" customWidth="1"/>
    <col min="11778" max="11778" width="40.5703125" style="88" customWidth="1"/>
    <col min="11779" max="11779" width="30.28515625" style="88" customWidth="1"/>
    <col min="11780" max="11780" width="17.85546875" style="88" customWidth="1"/>
    <col min="11781" max="11781" width="16.7109375" style="88" customWidth="1"/>
    <col min="11782" max="11784" width="18.85546875" style="88" customWidth="1"/>
    <col min="11785" max="12032" width="9.140625" style="88"/>
    <col min="12033" max="12033" width="3.5703125" style="88" bestFit="1" customWidth="1"/>
    <col min="12034" max="12034" width="40.5703125" style="88" customWidth="1"/>
    <col min="12035" max="12035" width="30.28515625" style="88" customWidth="1"/>
    <col min="12036" max="12036" width="17.85546875" style="88" customWidth="1"/>
    <col min="12037" max="12037" width="16.7109375" style="88" customWidth="1"/>
    <col min="12038" max="12040" width="18.85546875" style="88" customWidth="1"/>
    <col min="12041" max="12288" width="9.140625" style="88"/>
    <col min="12289" max="12289" width="3.5703125" style="88" bestFit="1" customWidth="1"/>
    <col min="12290" max="12290" width="40.5703125" style="88" customWidth="1"/>
    <col min="12291" max="12291" width="30.28515625" style="88" customWidth="1"/>
    <col min="12292" max="12292" width="17.85546875" style="88" customWidth="1"/>
    <col min="12293" max="12293" width="16.7109375" style="88" customWidth="1"/>
    <col min="12294" max="12296" width="18.85546875" style="88" customWidth="1"/>
    <col min="12297" max="12544" width="9.140625" style="88"/>
    <col min="12545" max="12545" width="3.5703125" style="88" bestFit="1" customWidth="1"/>
    <col min="12546" max="12546" width="40.5703125" style="88" customWidth="1"/>
    <col min="12547" max="12547" width="30.28515625" style="88" customWidth="1"/>
    <col min="12548" max="12548" width="17.85546875" style="88" customWidth="1"/>
    <col min="12549" max="12549" width="16.7109375" style="88" customWidth="1"/>
    <col min="12550" max="12552" width="18.85546875" style="88" customWidth="1"/>
    <col min="12553" max="12800" width="9.140625" style="88"/>
    <col min="12801" max="12801" width="3.5703125" style="88" bestFit="1" customWidth="1"/>
    <col min="12802" max="12802" width="40.5703125" style="88" customWidth="1"/>
    <col min="12803" max="12803" width="30.28515625" style="88" customWidth="1"/>
    <col min="12804" max="12804" width="17.85546875" style="88" customWidth="1"/>
    <col min="12805" max="12805" width="16.7109375" style="88" customWidth="1"/>
    <col min="12806" max="12808" width="18.85546875" style="88" customWidth="1"/>
    <col min="12809" max="13056" width="9.140625" style="88"/>
    <col min="13057" max="13057" width="3.5703125" style="88" bestFit="1" customWidth="1"/>
    <col min="13058" max="13058" width="40.5703125" style="88" customWidth="1"/>
    <col min="13059" max="13059" width="30.28515625" style="88" customWidth="1"/>
    <col min="13060" max="13060" width="17.85546875" style="88" customWidth="1"/>
    <col min="13061" max="13061" width="16.7109375" style="88" customWidth="1"/>
    <col min="13062" max="13064" width="18.85546875" style="88" customWidth="1"/>
    <col min="13065" max="13312" width="9.140625" style="88"/>
    <col min="13313" max="13313" width="3.5703125" style="88" bestFit="1" customWidth="1"/>
    <col min="13314" max="13314" width="40.5703125" style="88" customWidth="1"/>
    <col min="13315" max="13315" width="30.28515625" style="88" customWidth="1"/>
    <col min="13316" max="13316" width="17.85546875" style="88" customWidth="1"/>
    <col min="13317" max="13317" width="16.7109375" style="88" customWidth="1"/>
    <col min="13318" max="13320" width="18.85546875" style="88" customWidth="1"/>
    <col min="13321" max="13568" width="9.140625" style="88"/>
    <col min="13569" max="13569" width="3.5703125" style="88" bestFit="1" customWidth="1"/>
    <col min="13570" max="13570" width="40.5703125" style="88" customWidth="1"/>
    <col min="13571" max="13571" width="30.28515625" style="88" customWidth="1"/>
    <col min="13572" max="13572" width="17.85546875" style="88" customWidth="1"/>
    <col min="13573" max="13573" width="16.7109375" style="88" customWidth="1"/>
    <col min="13574" max="13576" width="18.85546875" style="88" customWidth="1"/>
    <col min="13577" max="13824" width="9.140625" style="88"/>
    <col min="13825" max="13825" width="3.5703125" style="88" bestFit="1" customWidth="1"/>
    <col min="13826" max="13826" width="40.5703125" style="88" customWidth="1"/>
    <col min="13827" max="13827" width="30.28515625" style="88" customWidth="1"/>
    <col min="13828" max="13828" width="17.85546875" style="88" customWidth="1"/>
    <col min="13829" max="13829" width="16.7109375" style="88" customWidth="1"/>
    <col min="13830" max="13832" width="18.85546875" style="88" customWidth="1"/>
    <col min="13833" max="14080" width="9.140625" style="88"/>
    <col min="14081" max="14081" width="3.5703125" style="88" bestFit="1" customWidth="1"/>
    <col min="14082" max="14082" width="40.5703125" style="88" customWidth="1"/>
    <col min="14083" max="14083" width="30.28515625" style="88" customWidth="1"/>
    <col min="14084" max="14084" width="17.85546875" style="88" customWidth="1"/>
    <col min="14085" max="14085" width="16.7109375" style="88" customWidth="1"/>
    <col min="14086" max="14088" width="18.85546875" style="88" customWidth="1"/>
    <col min="14089" max="14336" width="9.140625" style="88"/>
    <col min="14337" max="14337" width="3.5703125" style="88" bestFit="1" customWidth="1"/>
    <col min="14338" max="14338" width="40.5703125" style="88" customWidth="1"/>
    <col min="14339" max="14339" width="30.28515625" style="88" customWidth="1"/>
    <col min="14340" max="14340" width="17.85546875" style="88" customWidth="1"/>
    <col min="14341" max="14341" width="16.7109375" style="88" customWidth="1"/>
    <col min="14342" max="14344" width="18.85546875" style="88" customWidth="1"/>
    <col min="14345" max="14592" width="9.140625" style="88"/>
    <col min="14593" max="14593" width="3.5703125" style="88" bestFit="1" customWidth="1"/>
    <col min="14594" max="14594" width="40.5703125" style="88" customWidth="1"/>
    <col min="14595" max="14595" width="30.28515625" style="88" customWidth="1"/>
    <col min="14596" max="14596" width="17.85546875" style="88" customWidth="1"/>
    <col min="14597" max="14597" width="16.7109375" style="88" customWidth="1"/>
    <col min="14598" max="14600" width="18.85546875" style="88" customWidth="1"/>
    <col min="14601" max="14848" width="9.140625" style="88"/>
    <col min="14849" max="14849" width="3.5703125" style="88" bestFit="1" customWidth="1"/>
    <col min="14850" max="14850" width="40.5703125" style="88" customWidth="1"/>
    <col min="14851" max="14851" width="30.28515625" style="88" customWidth="1"/>
    <col min="14852" max="14852" width="17.85546875" style="88" customWidth="1"/>
    <col min="14853" max="14853" width="16.7109375" style="88" customWidth="1"/>
    <col min="14854" max="14856" width="18.85546875" style="88" customWidth="1"/>
    <col min="14857" max="15104" width="9.140625" style="88"/>
    <col min="15105" max="15105" width="3.5703125" style="88" bestFit="1" customWidth="1"/>
    <col min="15106" max="15106" width="40.5703125" style="88" customWidth="1"/>
    <col min="15107" max="15107" width="30.28515625" style="88" customWidth="1"/>
    <col min="15108" max="15108" width="17.85546875" style="88" customWidth="1"/>
    <col min="15109" max="15109" width="16.7109375" style="88" customWidth="1"/>
    <col min="15110" max="15112" width="18.85546875" style="88" customWidth="1"/>
    <col min="15113" max="15360" width="9.140625" style="88"/>
    <col min="15361" max="15361" width="3.5703125" style="88" bestFit="1" customWidth="1"/>
    <col min="15362" max="15362" width="40.5703125" style="88" customWidth="1"/>
    <col min="15363" max="15363" width="30.28515625" style="88" customWidth="1"/>
    <col min="15364" max="15364" width="17.85546875" style="88" customWidth="1"/>
    <col min="15365" max="15365" width="16.7109375" style="88" customWidth="1"/>
    <col min="15366" max="15368" width="18.85546875" style="88" customWidth="1"/>
    <col min="15369" max="15616" width="9.140625" style="88"/>
    <col min="15617" max="15617" width="3.5703125" style="88" bestFit="1" customWidth="1"/>
    <col min="15618" max="15618" width="40.5703125" style="88" customWidth="1"/>
    <col min="15619" max="15619" width="30.28515625" style="88" customWidth="1"/>
    <col min="15620" max="15620" width="17.85546875" style="88" customWidth="1"/>
    <col min="15621" max="15621" width="16.7109375" style="88" customWidth="1"/>
    <col min="15622" max="15624" width="18.85546875" style="88" customWidth="1"/>
    <col min="15625" max="15872" width="9.140625" style="88"/>
    <col min="15873" max="15873" width="3.5703125" style="88" bestFit="1" customWidth="1"/>
    <col min="15874" max="15874" width="40.5703125" style="88" customWidth="1"/>
    <col min="15875" max="15875" width="30.28515625" style="88" customWidth="1"/>
    <col min="15876" max="15876" width="17.85546875" style="88" customWidth="1"/>
    <col min="15877" max="15877" width="16.7109375" style="88" customWidth="1"/>
    <col min="15878" max="15880" width="18.85546875" style="88" customWidth="1"/>
    <col min="15881" max="16128" width="9.140625" style="88"/>
    <col min="16129" max="16129" width="3.5703125" style="88" bestFit="1" customWidth="1"/>
    <col min="16130" max="16130" width="40.5703125" style="88" customWidth="1"/>
    <col min="16131" max="16131" width="30.28515625" style="88" customWidth="1"/>
    <col min="16132" max="16132" width="17.85546875" style="88" customWidth="1"/>
    <col min="16133" max="16133" width="16.7109375" style="88" customWidth="1"/>
    <col min="16134" max="16136" width="18.85546875" style="88" customWidth="1"/>
    <col min="16137" max="16384" width="9.140625" style="88"/>
  </cols>
  <sheetData>
    <row r="1" spans="1:8" x14ac:dyDescent="0.2">
      <c r="B1" s="218" t="s">
        <v>221</v>
      </c>
      <c r="C1" s="218"/>
      <c r="D1" s="218"/>
      <c r="G1" s="176"/>
      <c r="H1" s="176"/>
    </row>
    <row r="2" spans="1:8" x14ac:dyDescent="0.2">
      <c r="B2" s="219" t="s">
        <v>47</v>
      </c>
      <c r="C2" s="219"/>
      <c r="D2" s="219"/>
      <c r="E2" s="219"/>
      <c r="F2" s="219"/>
      <c r="G2" s="176"/>
      <c r="H2" s="176"/>
    </row>
    <row r="3" spans="1:8" x14ac:dyDescent="0.2">
      <c r="B3" s="219" t="s">
        <v>0</v>
      </c>
      <c r="C3" s="219"/>
      <c r="D3" s="219"/>
      <c r="E3" s="219"/>
      <c r="F3" s="219"/>
      <c r="G3" s="176"/>
      <c r="H3" s="176"/>
    </row>
    <row r="4" spans="1:8" ht="55.9" customHeight="1" x14ac:dyDescent="0.2">
      <c r="B4" s="220" t="s">
        <v>222</v>
      </c>
      <c r="C4" s="220"/>
      <c r="D4" s="220"/>
      <c r="E4" s="220"/>
      <c r="F4" s="220"/>
      <c r="G4" s="220"/>
      <c r="H4" s="220"/>
    </row>
    <row r="5" spans="1:8" ht="15.75" x14ac:dyDescent="0.25">
      <c r="B5" s="110" t="s">
        <v>223</v>
      </c>
      <c r="C5" s="176"/>
      <c r="D5" s="90"/>
      <c r="E5" s="90"/>
      <c r="F5" s="90"/>
      <c r="G5" s="90"/>
      <c r="H5" s="111"/>
    </row>
    <row r="6" spans="1:8" ht="63.75" x14ac:dyDescent="0.2">
      <c r="A6" s="112" t="s">
        <v>48</v>
      </c>
      <c r="B6" s="113" t="s">
        <v>224</v>
      </c>
      <c r="C6" s="114" t="s">
        <v>225</v>
      </c>
      <c r="D6" s="114" t="s">
        <v>17</v>
      </c>
      <c r="E6" s="114" t="s">
        <v>18</v>
      </c>
      <c r="F6" s="224" t="s">
        <v>19</v>
      </c>
      <c r="G6" s="224"/>
      <c r="H6" s="224"/>
    </row>
    <row r="7" spans="1:8" ht="36" customHeight="1" x14ac:dyDescent="0.2">
      <c r="A7" s="104"/>
      <c r="B7" s="115"/>
      <c r="C7" s="116"/>
      <c r="D7" s="116"/>
      <c r="E7" s="116"/>
      <c r="F7" s="175" t="s">
        <v>20</v>
      </c>
      <c r="G7" s="175" t="s">
        <v>21</v>
      </c>
      <c r="H7" s="175" t="s">
        <v>22</v>
      </c>
    </row>
    <row r="8" spans="1:8" x14ac:dyDescent="0.2">
      <c r="A8" s="94" t="s">
        <v>44</v>
      </c>
      <c r="B8" s="117" t="s">
        <v>45</v>
      </c>
      <c r="C8" s="175" t="s">
        <v>49</v>
      </c>
      <c r="D8" s="175" t="s">
        <v>75</v>
      </c>
      <c r="E8" s="175" t="s">
        <v>76</v>
      </c>
      <c r="F8" s="175" t="s">
        <v>77</v>
      </c>
      <c r="G8" s="175" t="s">
        <v>78</v>
      </c>
      <c r="H8" s="175" t="s">
        <v>79</v>
      </c>
    </row>
    <row r="9" spans="1:8" x14ac:dyDescent="0.2">
      <c r="A9" s="94"/>
      <c r="B9" s="225" t="s">
        <v>226</v>
      </c>
      <c r="C9" s="226"/>
      <c r="D9" s="118">
        <f>D10+D11+D12+D13</f>
        <v>0</v>
      </c>
      <c r="E9" s="118">
        <f>E10+E11+E12+E13</f>
        <v>0</v>
      </c>
      <c r="F9" s="118">
        <f>F10+F11+F12+F13</f>
        <v>0</v>
      </c>
      <c r="G9" s="118">
        <f>G10+G11+G12+G13</f>
        <v>0</v>
      </c>
      <c r="H9" s="118">
        <f>H10+H11+H12+H13</f>
        <v>0</v>
      </c>
    </row>
    <row r="10" spans="1:8" ht="25.5" x14ac:dyDescent="0.2">
      <c r="B10" s="119" t="s">
        <v>227</v>
      </c>
      <c r="C10" s="120" t="s">
        <v>228</v>
      </c>
      <c r="D10" s="121">
        <f>E10+F10+G10+H10</f>
        <v>0</v>
      </c>
      <c r="E10" s="122"/>
      <c r="F10" s="122"/>
      <c r="G10" s="122"/>
      <c r="H10" s="122"/>
    </row>
    <row r="11" spans="1:8" ht="25.5" x14ac:dyDescent="0.2">
      <c r="B11" s="123"/>
      <c r="C11" s="120" t="s">
        <v>229</v>
      </c>
      <c r="D11" s="121">
        <f t="shared" ref="D11:D38" si="0">E11+F11+G11+H11</f>
        <v>0</v>
      </c>
      <c r="E11" s="121"/>
      <c r="F11" s="121"/>
      <c r="G11" s="121"/>
      <c r="H11" s="121"/>
    </row>
    <row r="12" spans="1:8" ht="25.5" x14ac:dyDescent="0.2">
      <c r="B12" s="123"/>
      <c r="C12" s="120" t="s">
        <v>230</v>
      </c>
      <c r="D12" s="121">
        <f t="shared" si="0"/>
        <v>0</v>
      </c>
      <c r="E12" s="121"/>
      <c r="F12" s="121"/>
      <c r="G12" s="121"/>
      <c r="H12" s="121"/>
    </row>
    <row r="13" spans="1:8" ht="38.25" x14ac:dyDescent="0.2">
      <c r="A13" s="124"/>
      <c r="B13" s="125"/>
      <c r="C13" s="120" t="s">
        <v>231</v>
      </c>
      <c r="D13" s="121">
        <f t="shared" si="0"/>
        <v>0</v>
      </c>
      <c r="E13" s="121"/>
      <c r="F13" s="121"/>
      <c r="G13" s="121"/>
      <c r="H13" s="121"/>
    </row>
    <row r="14" spans="1:8" ht="28.15" customHeight="1" x14ac:dyDescent="0.2">
      <c r="A14" s="94"/>
      <c r="B14" s="227" t="s">
        <v>232</v>
      </c>
      <c r="C14" s="228"/>
      <c r="D14" s="118">
        <f>D15+D16+D17+D18</f>
        <v>0</v>
      </c>
      <c r="E14" s="118">
        <f>E15+E16+E17+E18</f>
        <v>0</v>
      </c>
      <c r="F14" s="118">
        <f>F15+F16+F17+F18</f>
        <v>0</v>
      </c>
      <c r="G14" s="118">
        <f>G15+G16+G17+G18</f>
        <v>0</v>
      </c>
      <c r="H14" s="118">
        <f>H15+H16+H17+H18</f>
        <v>0</v>
      </c>
    </row>
    <row r="15" spans="1:8" ht="29.45" customHeight="1" x14ac:dyDescent="0.2">
      <c r="B15" s="126" t="s">
        <v>233</v>
      </c>
      <c r="C15" s="120" t="s">
        <v>228</v>
      </c>
      <c r="D15" s="121">
        <f t="shared" si="0"/>
        <v>0</v>
      </c>
      <c r="E15" s="122"/>
      <c r="F15" s="122"/>
      <c r="G15" s="122"/>
      <c r="H15" s="122"/>
    </row>
    <row r="16" spans="1:8" ht="25.5" x14ac:dyDescent="0.2">
      <c r="B16" s="123"/>
      <c r="C16" s="120" t="s">
        <v>229</v>
      </c>
      <c r="D16" s="121">
        <f t="shared" si="0"/>
        <v>0</v>
      </c>
      <c r="E16" s="121"/>
      <c r="F16" s="121"/>
      <c r="G16" s="121"/>
      <c r="H16" s="121"/>
    </row>
    <row r="17" spans="1:8" ht="25.5" x14ac:dyDescent="0.2">
      <c r="B17" s="123"/>
      <c r="C17" s="120" t="s">
        <v>230</v>
      </c>
      <c r="D17" s="121">
        <f t="shared" si="0"/>
        <v>0</v>
      </c>
      <c r="E17" s="121"/>
      <c r="F17" s="121"/>
      <c r="G17" s="121"/>
      <c r="H17" s="121"/>
    </row>
    <row r="18" spans="1:8" ht="38.25" x14ac:dyDescent="0.2">
      <c r="A18" s="124"/>
      <c r="B18" s="125"/>
      <c r="C18" s="120" t="s">
        <v>231</v>
      </c>
      <c r="D18" s="121">
        <f t="shared" si="0"/>
        <v>0</v>
      </c>
      <c r="E18" s="121"/>
      <c r="F18" s="121"/>
      <c r="G18" s="121"/>
      <c r="H18" s="121"/>
    </row>
    <row r="19" spans="1:8" x14ac:dyDescent="0.2">
      <c r="A19" s="94"/>
      <c r="B19" s="227" t="s">
        <v>234</v>
      </c>
      <c r="C19" s="228"/>
      <c r="D19" s="118">
        <f>D20+D21+D22+D23</f>
        <v>0</v>
      </c>
      <c r="E19" s="118">
        <f>E20+E21+E22+E23</f>
        <v>0</v>
      </c>
      <c r="F19" s="118">
        <f>F20+F21+F22+F23</f>
        <v>0</v>
      </c>
      <c r="G19" s="118">
        <f>G20+G21+G22+G23</f>
        <v>0</v>
      </c>
      <c r="H19" s="118">
        <f>H20+H21+H22+H23</f>
        <v>0</v>
      </c>
    </row>
    <row r="20" spans="1:8" ht="25.5" x14ac:dyDescent="0.2">
      <c r="B20" s="126" t="s">
        <v>235</v>
      </c>
      <c r="C20" s="120" t="s">
        <v>228</v>
      </c>
      <c r="D20" s="121">
        <f t="shared" si="0"/>
        <v>0</v>
      </c>
      <c r="E20" s="122"/>
      <c r="F20" s="122"/>
      <c r="G20" s="122"/>
      <c r="H20" s="122"/>
    </row>
    <row r="21" spans="1:8" ht="25.5" x14ac:dyDescent="0.2">
      <c r="B21" s="123"/>
      <c r="C21" s="120" t="s">
        <v>229</v>
      </c>
      <c r="D21" s="121">
        <f t="shared" si="0"/>
        <v>0</v>
      </c>
      <c r="E21" s="121"/>
      <c r="F21" s="121"/>
      <c r="G21" s="121"/>
      <c r="H21" s="121"/>
    </row>
    <row r="22" spans="1:8" ht="25.5" x14ac:dyDescent="0.2">
      <c r="B22" s="123"/>
      <c r="C22" s="120" t="s">
        <v>230</v>
      </c>
      <c r="D22" s="121">
        <f t="shared" si="0"/>
        <v>0</v>
      </c>
      <c r="E22" s="121"/>
      <c r="F22" s="121"/>
      <c r="G22" s="121"/>
      <c r="H22" s="121"/>
    </row>
    <row r="23" spans="1:8" ht="38.25" x14ac:dyDescent="0.2">
      <c r="A23" s="124"/>
      <c r="B23" s="125"/>
      <c r="C23" s="120" t="s">
        <v>231</v>
      </c>
      <c r="D23" s="121">
        <f t="shared" si="0"/>
        <v>0</v>
      </c>
      <c r="E23" s="121"/>
      <c r="F23" s="121"/>
      <c r="G23" s="121"/>
      <c r="H23" s="121"/>
    </row>
    <row r="24" spans="1:8" x14ac:dyDescent="0.2">
      <c r="A24" s="94"/>
      <c r="B24" s="227" t="s">
        <v>236</v>
      </c>
      <c r="C24" s="228"/>
      <c r="D24" s="118">
        <f>D25+D26+D27+D28</f>
        <v>56</v>
      </c>
      <c r="E24" s="118">
        <f>E25+E26+E27+E28</f>
        <v>0</v>
      </c>
      <c r="F24" s="118">
        <f>F25+F26+F27+F28</f>
        <v>56</v>
      </c>
      <c r="G24" s="118">
        <f>G25+G26+G27+G28</f>
        <v>0</v>
      </c>
      <c r="H24" s="118">
        <f>H25+H26+H27+H28</f>
        <v>0</v>
      </c>
    </row>
    <row r="25" spans="1:8" ht="25.5" x14ac:dyDescent="0.2">
      <c r="B25" s="126" t="s">
        <v>237</v>
      </c>
      <c r="C25" s="120" t="s">
        <v>228</v>
      </c>
      <c r="D25" s="121">
        <v>55</v>
      </c>
      <c r="E25" s="122"/>
      <c r="F25" s="122">
        <v>55</v>
      </c>
      <c r="G25" s="122"/>
      <c r="H25" s="122"/>
    </row>
    <row r="26" spans="1:8" ht="25.5" x14ac:dyDescent="0.2">
      <c r="B26" s="123"/>
      <c r="C26" s="120" t="s">
        <v>229</v>
      </c>
      <c r="D26" s="121">
        <f t="shared" si="0"/>
        <v>1</v>
      </c>
      <c r="E26" s="121"/>
      <c r="F26" s="121">
        <v>1</v>
      </c>
      <c r="G26" s="121"/>
      <c r="H26" s="121"/>
    </row>
    <row r="27" spans="1:8" ht="25.5" x14ac:dyDescent="0.2">
      <c r="B27" s="123"/>
      <c r="C27" s="120" t="s">
        <v>230</v>
      </c>
      <c r="D27" s="121">
        <f t="shared" si="0"/>
        <v>0</v>
      </c>
      <c r="E27" s="121"/>
      <c r="F27" s="121"/>
      <c r="G27" s="121"/>
      <c r="H27" s="121"/>
    </row>
    <row r="28" spans="1:8" ht="38.25" x14ac:dyDescent="0.2">
      <c r="A28" s="124"/>
      <c r="B28" s="125"/>
      <c r="C28" s="120" t="s">
        <v>231</v>
      </c>
      <c r="D28" s="121">
        <f t="shared" si="0"/>
        <v>0</v>
      </c>
      <c r="E28" s="121"/>
      <c r="F28" s="121"/>
      <c r="G28" s="121"/>
      <c r="H28" s="121"/>
    </row>
    <row r="29" spans="1:8" x14ac:dyDescent="0.2">
      <c r="A29" s="94"/>
      <c r="B29" s="227" t="s">
        <v>238</v>
      </c>
      <c r="C29" s="228"/>
      <c r="D29" s="118">
        <f>D30+D31+D32+D33</f>
        <v>34</v>
      </c>
      <c r="E29" s="118">
        <f>E30+E31+E32+E33</f>
        <v>1</v>
      </c>
      <c r="F29" s="118">
        <f>F30+F31+F32+F33</f>
        <v>28</v>
      </c>
      <c r="G29" s="118">
        <f>G30+G31+G32+G33</f>
        <v>0</v>
      </c>
      <c r="H29" s="118">
        <f>H30+H31+H32+H33</f>
        <v>5</v>
      </c>
    </row>
    <row r="30" spans="1:8" ht="25.5" x14ac:dyDescent="0.2">
      <c r="B30" s="126" t="s">
        <v>239</v>
      </c>
      <c r="C30" s="120" t="s">
        <v>228</v>
      </c>
      <c r="D30" s="121">
        <f t="shared" si="0"/>
        <v>0</v>
      </c>
      <c r="E30" s="122"/>
      <c r="F30" s="122"/>
      <c r="G30" s="122"/>
      <c r="H30" s="122"/>
    </row>
    <row r="31" spans="1:8" ht="25.5" x14ac:dyDescent="0.2">
      <c r="B31" s="123"/>
      <c r="C31" s="120" t="s">
        <v>229</v>
      </c>
      <c r="D31" s="121">
        <f t="shared" si="0"/>
        <v>32</v>
      </c>
      <c r="E31" s="121">
        <v>1</v>
      </c>
      <c r="F31" s="121">
        <v>26</v>
      </c>
      <c r="G31" s="121"/>
      <c r="H31" s="121">
        <v>5</v>
      </c>
    </row>
    <row r="32" spans="1:8" ht="25.5" x14ac:dyDescent="0.2">
      <c r="B32" s="123"/>
      <c r="C32" s="120" t="s">
        <v>230</v>
      </c>
      <c r="D32" s="121">
        <f t="shared" si="0"/>
        <v>2</v>
      </c>
      <c r="E32" s="121"/>
      <c r="F32" s="121">
        <v>2</v>
      </c>
      <c r="G32" s="121"/>
      <c r="H32" s="121"/>
    </row>
    <row r="33" spans="1:8" ht="38.25" x14ac:dyDescent="0.2">
      <c r="A33" s="124"/>
      <c r="B33" s="125"/>
      <c r="C33" s="120" t="s">
        <v>231</v>
      </c>
      <c r="D33" s="121">
        <f t="shared" si="0"/>
        <v>0</v>
      </c>
      <c r="E33" s="121"/>
      <c r="F33" s="121"/>
      <c r="G33" s="121"/>
      <c r="H33" s="121"/>
    </row>
    <row r="34" spans="1:8" x14ac:dyDescent="0.2">
      <c r="A34" s="94"/>
      <c r="B34" s="227" t="s">
        <v>240</v>
      </c>
      <c r="C34" s="228"/>
      <c r="D34" s="118">
        <f>D35+D36+D37+D38</f>
        <v>3</v>
      </c>
      <c r="E34" s="118">
        <f>E35+E36+E37+E38</f>
        <v>1</v>
      </c>
      <c r="F34" s="118">
        <f>F35+F36+F37+F38</f>
        <v>2</v>
      </c>
      <c r="G34" s="118">
        <f>G35+G36+G37+G38</f>
        <v>0</v>
      </c>
      <c r="H34" s="118">
        <f>H35+H36+H37+H38</f>
        <v>0</v>
      </c>
    </row>
    <row r="35" spans="1:8" ht="25.5" x14ac:dyDescent="0.2">
      <c r="B35" s="126" t="s">
        <v>241</v>
      </c>
      <c r="C35" s="120" t="s">
        <v>228</v>
      </c>
      <c r="D35" s="121">
        <f t="shared" si="0"/>
        <v>0</v>
      </c>
      <c r="E35" s="122"/>
      <c r="F35" s="122"/>
      <c r="G35" s="122"/>
      <c r="H35" s="122"/>
    </row>
    <row r="36" spans="1:8" ht="25.5" x14ac:dyDescent="0.2">
      <c r="B36" s="123"/>
      <c r="C36" s="120" t="s">
        <v>229</v>
      </c>
      <c r="D36" s="121">
        <f t="shared" si="0"/>
        <v>3</v>
      </c>
      <c r="E36" s="121">
        <v>1</v>
      </c>
      <c r="F36" s="121">
        <v>2</v>
      </c>
      <c r="G36" s="121"/>
      <c r="H36" s="121"/>
    </row>
    <row r="37" spans="1:8" ht="25.5" x14ac:dyDescent="0.2">
      <c r="B37" s="123"/>
      <c r="C37" s="120" t="s">
        <v>230</v>
      </c>
      <c r="D37" s="121">
        <f t="shared" si="0"/>
        <v>0</v>
      </c>
      <c r="E37" s="121"/>
      <c r="F37" s="121"/>
      <c r="G37" s="121"/>
      <c r="H37" s="121"/>
    </row>
    <row r="38" spans="1:8" ht="38.25" x14ac:dyDescent="0.2">
      <c r="B38" s="125"/>
      <c r="C38" s="120" t="s">
        <v>231</v>
      </c>
      <c r="D38" s="121">
        <f t="shared" si="0"/>
        <v>0</v>
      </c>
      <c r="E38" s="121"/>
      <c r="F38" s="121"/>
      <c r="G38" s="121"/>
      <c r="H38" s="121"/>
    </row>
    <row r="39" spans="1:8" ht="17.45" customHeight="1" x14ac:dyDescent="0.2">
      <c r="A39" s="94"/>
      <c r="B39" s="222" t="s">
        <v>242</v>
      </c>
      <c r="C39" s="223"/>
      <c r="D39" s="127">
        <f>IF((D9+D14+D19+D24+D29+D34)=(E39+F39+G39+H39),(E39+F39+G39+H39),"ОШИБКА")</f>
        <v>93</v>
      </c>
      <c r="E39" s="127">
        <f>E9+E14+E19+E24+E29+E34</f>
        <v>2</v>
      </c>
      <c r="F39" s="127">
        <f>F9+F14+F19+F24+F29+F34</f>
        <v>86</v>
      </c>
      <c r="G39" s="127">
        <f>G9+G14+G19+G24+G29+G34</f>
        <v>0</v>
      </c>
      <c r="H39" s="127">
        <f>H9+H14+H19+H24+H29+H34</f>
        <v>5</v>
      </c>
    </row>
    <row r="40" spans="1:8" x14ac:dyDescent="0.2">
      <c r="B40" s="176"/>
      <c r="C40" s="176"/>
      <c r="D40" s="90"/>
      <c r="E40" s="90"/>
      <c r="F40" s="90"/>
      <c r="G40" s="90"/>
      <c r="H40" s="90"/>
    </row>
  </sheetData>
  <mergeCells count="12">
    <mergeCell ref="B39:C39"/>
    <mergeCell ref="B1:D1"/>
    <mergeCell ref="B2:F2"/>
    <mergeCell ref="B3:F3"/>
    <mergeCell ref="B4:H4"/>
    <mergeCell ref="F6:H6"/>
    <mergeCell ref="B9:C9"/>
    <mergeCell ref="B14:C14"/>
    <mergeCell ref="B19:C19"/>
    <mergeCell ref="B24:C24"/>
    <mergeCell ref="B29:C29"/>
    <mergeCell ref="B34:C34"/>
  </mergeCells>
  <printOptions horizontalCentered="1"/>
  <pageMargins left="0.19685039370078741" right="0.19685039370078741" top="0.78740157480314965" bottom="0.59055118110236227" header="0.39370078740157483" footer="0.39370078740157483"/>
  <pageSetup paperSize="9" scale="89" firstPageNumber="11" fitToHeight="2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O28"/>
  <sheetViews>
    <sheetView topLeftCell="A7" zoomScale="70" zoomScaleNormal="70" workbookViewId="0">
      <selection activeCell="I28" sqref="I28"/>
    </sheetView>
  </sheetViews>
  <sheetFormatPr defaultRowHeight="12.75" x14ac:dyDescent="0.2"/>
  <cols>
    <col min="1" max="1" width="3.7109375" bestFit="1" customWidth="1"/>
    <col min="2" max="2" width="18.7109375" customWidth="1"/>
    <col min="3" max="3" width="8.42578125" customWidth="1"/>
    <col min="4" max="4" width="10.85546875" customWidth="1"/>
    <col min="5" max="5" width="14.85546875" customWidth="1"/>
    <col min="6" max="6" width="9.42578125" customWidth="1"/>
    <col min="7" max="7" width="14.140625" customWidth="1"/>
    <col min="8" max="8" width="9.42578125" customWidth="1"/>
    <col min="9" max="9" width="11.85546875" customWidth="1"/>
    <col min="10" max="10" width="9.42578125" customWidth="1"/>
    <col min="11" max="11" width="16.85546875" customWidth="1"/>
    <col min="12" max="14" width="9.42578125" customWidth="1"/>
    <col min="15" max="15" width="16.42578125" customWidth="1"/>
    <col min="257" max="257" width="3.7109375" bestFit="1" customWidth="1"/>
    <col min="258" max="258" width="30.7109375" customWidth="1"/>
    <col min="259" max="259" width="28.28515625" bestFit="1" customWidth="1"/>
    <col min="260" max="271" width="9.42578125" customWidth="1"/>
    <col min="513" max="513" width="3.7109375" bestFit="1" customWidth="1"/>
    <col min="514" max="514" width="30.7109375" customWidth="1"/>
    <col min="515" max="515" width="28.28515625" bestFit="1" customWidth="1"/>
    <col min="516" max="527" width="9.42578125" customWidth="1"/>
    <col min="769" max="769" width="3.7109375" bestFit="1" customWidth="1"/>
    <col min="770" max="770" width="30.7109375" customWidth="1"/>
    <col min="771" max="771" width="28.28515625" bestFit="1" customWidth="1"/>
    <col min="772" max="783" width="9.42578125" customWidth="1"/>
    <col min="1025" max="1025" width="3.7109375" bestFit="1" customWidth="1"/>
    <col min="1026" max="1026" width="30.7109375" customWidth="1"/>
    <col min="1027" max="1027" width="28.28515625" bestFit="1" customWidth="1"/>
    <col min="1028" max="1039" width="9.42578125" customWidth="1"/>
    <col min="1281" max="1281" width="3.7109375" bestFit="1" customWidth="1"/>
    <col min="1282" max="1282" width="30.7109375" customWidth="1"/>
    <col min="1283" max="1283" width="28.28515625" bestFit="1" customWidth="1"/>
    <col min="1284" max="1295" width="9.42578125" customWidth="1"/>
    <col min="1537" max="1537" width="3.7109375" bestFit="1" customWidth="1"/>
    <col min="1538" max="1538" width="30.7109375" customWidth="1"/>
    <col min="1539" max="1539" width="28.28515625" bestFit="1" customWidth="1"/>
    <col min="1540" max="1551" width="9.42578125" customWidth="1"/>
    <col min="1793" max="1793" width="3.7109375" bestFit="1" customWidth="1"/>
    <col min="1794" max="1794" width="30.7109375" customWidth="1"/>
    <col min="1795" max="1795" width="28.28515625" bestFit="1" customWidth="1"/>
    <col min="1796" max="1807" width="9.42578125" customWidth="1"/>
    <col min="2049" max="2049" width="3.7109375" bestFit="1" customWidth="1"/>
    <col min="2050" max="2050" width="30.7109375" customWidth="1"/>
    <col min="2051" max="2051" width="28.28515625" bestFit="1" customWidth="1"/>
    <col min="2052" max="2063" width="9.42578125" customWidth="1"/>
    <col min="2305" max="2305" width="3.7109375" bestFit="1" customWidth="1"/>
    <col min="2306" max="2306" width="30.7109375" customWidth="1"/>
    <col min="2307" max="2307" width="28.28515625" bestFit="1" customWidth="1"/>
    <col min="2308" max="2319" width="9.42578125" customWidth="1"/>
    <col min="2561" max="2561" width="3.7109375" bestFit="1" customWidth="1"/>
    <col min="2562" max="2562" width="30.7109375" customWidth="1"/>
    <col min="2563" max="2563" width="28.28515625" bestFit="1" customWidth="1"/>
    <col min="2564" max="2575" width="9.42578125" customWidth="1"/>
    <col min="2817" max="2817" width="3.7109375" bestFit="1" customWidth="1"/>
    <col min="2818" max="2818" width="30.7109375" customWidth="1"/>
    <col min="2819" max="2819" width="28.28515625" bestFit="1" customWidth="1"/>
    <col min="2820" max="2831" width="9.42578125" customWidth="1"/>
    <col min="3073" max="3073" width="3.7109375" bestFit="1" customWidth="1"/>
    <col min="3074" max="3074" width="30.7109375" customWidth="1"/>
    <col min="3075" max="3075" width="28.28515625" bestFit="1" customWidth="1"/>
    <col min="3076" max="3087" width="9.42578125" customWidth="1"/>
    <col min="3329" max="3329" width="3.7109375" bestFit="1" customWidth="1"/>
    <col min="3330" max="3330" width="30.7109375" customWidth="1"/>
    <col min="3331" max="3331" width="28.28515625" bestFit="1" customWidth="1"/>
    <col min="3332" max="3343" width="9.42578125" customWidth="1"/>
    <col min="3585" max="3585" width="3.7109375" bestFit="1" customWidth="1"/>
    <col min="3586" max="3586" width="30.7109375" customWidth="1"/>
    <col min="3587" max="3587" width="28.28515625" bestFit="1" customWidth="1"/>
    <col min="3588" max="3599" width="9.42578125" customWidth="1"/>
    <col min="3841" max="3841" width="3.7109375" bestFit="1" customWidth="1"/>
    <col min="3842" max="3842" width="30.7109375" customWidth="1"/>
    <col min="3843" max="3843" width="28.28515625" bestFit="1" customWidth="1"/>
    <col min="3844" max="3855" width="9.42578125" customWidth="1"/>
    <col min="4097" max="4097" width="3.7109375" bestFit="1" customWidth="1"/>
    <col min="4098" max="4098" width="30.7109375" customWidth="1"/>
    <col min="4099" max="4099" width="28.28515625" bestFit="1" customWidth="1"/>
    <col min="4100" max="4111" width="9.42578125" customWidth="1"/>
    <col min="4353" max="4353" width="3.7109375" bestFit="1" customWidth="1"/>
    <col min="4354" max="4354" width="30.7109375" customWidth="1"/>
    <col min="4355" max="4355" width="28.28515625" bestFit="1" customWidth="1"/>
    <col min="4356" max="4367" width="9.42578125" customWidth="1"/>
    <col min="4609" max="4609" width="3.7109375" bestFit="1" customWidth="1"/>
    <col min="4610" max="4610" width="30.7109375" customWidth="1"/>
    <col min="4611" max="4611" width="28.28515625" bestFit="1" customWidth="1"/>
    <col min="4612" max="4623" width="9.42578125" customWidth="1"/>
    <col min="4865" max="4865" width="3.7109375" bestFit="1" customWidth="1"/>
    <col min="4866" max="4866" width="30.7109375" customWidth="1"/>
    <col min="4867" max="4867" width="28.28515625" bestFit="1" customWidth="1"/>
    <col min="4868" max="4879" width="9.42578125" customWidth="1"/>
    <col min="5121" max="5121" width="3.7109375" bestFit="1" customWidth="1"/>
    <col min="5122" max="5122" width="30.7109375" customWidth="1"/>
    <col min="5123" max="5123" width="28.28515625" bestFit="1" customWidth="1"/>
    <col min="5124" max="5135" width="9.42578125" customWidth="1"/>
    <col min="5377" max="5377" width="3.7109375" bestFit="1" customWidth="1"/>
    <col min="5378" max="5378" width="30.7109375" customWidth="1"/>
    <col min="5379" max="5379" width="28.28515625" bestFit="1" customWidth="1"/>
    <col min="5380" max="5391" width="9.42578125" customWidth="1"/>
    <col min="5633" max="5633" width="3.7109375" bestFit="1" customWidth="1"/>
    <col min="5634" max="5634" width="30.7109375" customWidth="1"/>
    <col min="5635" max="5635" width="28.28515625" bestFit="1" customWidth="1"/>
    <col min="5636" max="5647" width="9.42578125" customWidth="1"/>
    <col min="5889" max="5889" width="3.7109375" bestFit="1" customWidth="1"/>
    <col min="5890" max="5890" width="30.7109375" customWidth="1"/>
    <col min="5891" max="5891" width="28.28515625" bestFit="1" customWidth="1"/>
    <col min="5892" max="5903" width="9.42578125" customWidth="1"/>
    <col min="6145" max="6145" width="3.7109375" bestFit="1" customWidth="1"/>
    <col min="6146" max="6146" width="30.7109375" customWidth="1"/>
    <col min="6147" max="6147" width="28.28515625" bestFit="1" customWidth="1"/>
    <col min="6148" max="6159" width="9.42578125" customWidth="1"/>
    <col min="6401" max="6401" width="3.7109375" bestFit="1" customWidth="1"/>
    <col min="6402" max="6402" width="30.7109375" customWidth="1"/>
    <col min="6403" max="6403" width="28.28515625" bestFit="1" customWidth="1"/>
    <col min="6404" max="6415" width="9.42578125" customWidth="1"/>
    <col min="6657" max="6657" width="3.7109375" bestFit="1" customWidth="1"/>
    <col min="6658" max="6658" width="30.7109375" customWidth="1"/>
    <col min="6659" max="6659" width="28.28515625" bestFit="1" customWidth="1"/>
    <col min="6660" max="6671" width="9.42578125" customWidth="1"/>
    <col min="6913" max="6913" width="3.7109375" bestFit="1" customWidth="1"/>
    <col min="6914" max="6914" width="30.7109375" customWidth="1"/>
    <col min="6915" max="6915" width="28.28515625" bestFit="1" customWidth="1"/>
    <col min="6916" max="6927" width="9.42578125" customWidth="1"/>
    <col min="7169" max="7169" width="3.7109375" bestFit="1" customWidth="1"/>
    <col min="7170" max="7170" width="30.7109375" customWidth="1"/>
    <col min="7171" max="7171" width="28.28515625" bestFit="1" customWidth="1"/>
    <col min="7172" max="7183" width="9.42578125" customWidth="1"/>
    <col min="7425" max="7425" width="3.7109375" bestFit="1" customWidth="1"/>
    <col min="7426" max="7426" width="30.7109375" customWidth="1"/>
    <col min="7427" max="7427" width="28.28515625" bestFit="1" customWidth="1"/>
    <col min="7428" max="7439" width="9.42578125" customWidth="1"/>
    <col min="7681" max="7681" width="3.7109375" bestFit="1" customWidth="1"/>
    <col min="7682" max="7682" width="30.7109375" customWidth="1"/>
    <col min="7683" max="7683" width="28.28515625" bestFit="1" customWidth="1"/>
    <col min="7684" max="7695" width="9.42578125" customWidth="1"/>
    <col min="7937" max="7937" width="3.7109375" bestFit="1" customWidth="1"/>
    <col min="7938" max="7938" width="30.7109375" customWidth="1"/>
    <col min="7939" max="7939" width="28.28515625" bestFit="1" customWidth="1"/>
    <col min="7940" max="7951" width="9.42578125" customWidth="1"/>
    <col min="8193" max="8193" width="3.7109375" bestFit="1" customWidth="1"/>
    <col min="8194" max="8194" width="30.7109375" customWidth="1"/>
    <col min="8195" max="8195" width="28.28515625" bestFit="1" customWidth="1"/>
    <col min="8196" max="8207" width="9.42578125" customWidth="1"/>
    <col min="8449" max="8449" width="3.7109375" bestFit="1" customWidth="1"/>
    <col min="8450" max="8450" width="30.7109375" customWidth="1"/>
    <col min="8451" max="8451" width="28.28515625" bestFit="1" customWidth="1"/>
    <col min="8452" max="8463" width="9.42578125" customWidth="1"/>
    <col min="8705" max="8705" width="3.7109375" bestFit="1" customWidth="1"/>
    <col min="8706" max="8706" width="30.7109375" customWidth="1"/>
    <col min="8707" max="8707" width="28.28515625" bestFit="1" customWidth="1"/>
    <col min="8708" max="8719" width="9.42578125" customWidth="1"/>
    <col min="8961" max="8961" width="3.7109375" bestFit="1" customWidth="1"/>
    <col min="8962" max="8962" width="30.7109375" customWidth="1"/>
    <col min="8963" max="8963" width="28.28515625" bestFit="1" customWidth="1"/>
    <col min="8964" max="8975" width="9.42578125" customWidth="1"/>
    <col min="9217" max="9217" width="3.7109375" bestFit="1" customWidth="1"/>
    <col min="9218" max="9218" width="30.7109375" customWidth="1"/>
    <col min="9219" max="9219" width="28.28515625" bestFit="1" customWidth="1"/>
    <col min="9220" max="9231" width="9.42578125" customWidth="1"/>
    <col min="9473" max="9473" width="3.7109375" bestFit="1" customWidth="1"/>
    <col min="9474" max="9474" width="30.7109375" customWidth="1"/>
    <col min="9475" max="9475" width="28.28515625" bestFit="1" customWidth="1"/>
    <col min="9476" max="9487" width="9.42578125" customWidth="1"/>
    <col min="9729" max="9729" width="3.7109375" bestFit="1" customWidth="1"/>
    <col min="9730" max="9730" width="30.7109375" customWidth="1"/>
    <col min="9731" max="9731" width="28.28515625" bestFit="1" customWidth="1"/>
    <col min="9732" max="9743" width="9.42578125" customWidth="1"/>
    <col min="9985" max="9985" width="3.7109375" bestFit="1" customWidth="1"/>
    <col min="9986" max="9986" width="30.7109375" customWidth="1"/>
    <col min="9987" max="9987" width="28.28515625" bestFit="1" customWidth="1"/>
    <col min="9988" max="9999" width="9.42578125" customWidth="1"/>
    <col min="10241" max="10241" width="3.7109375" bestFit="1" customWidth="1"/>
    <col min="10242" max="10242" width="30.7109375" customWidth="1"/>
    <col min="10243" max="10243" width="28.28515625" bestFit="1" customWidth="1"/>
    <col min="10244" max="10255" width="9.42578125" customWidth="1"/>
    <col min="10497" max="10497" width="3.7109375" bestFit="1" customWidth="1"/>
    <col min="10498" max="10498" width="30.7109375" customWidth="1"/>
    <col min="10499" max="10499" width="28.28515625" bestFit="1" customWidth="1"/>
    <col min="10500" max="10511" width="9.42578125" customWidth="1"/>
    <col min="10753" max="10753" width="3.7109375" bestFit="1" customWidth="1"/>
    <col min="10754" max="10754" width="30.7109375" customWidth="1"/>
    <col min="10755" max="10755" width="28.28515625" bestFit="1" customWidth="1"/>
    <col min="10756" max="10767" width="9.42578125" customWidth="1"/>
    <col min="11009" max="11009" width="3.7109375" bestFit="1" customWidth="1"/>
    <col min="11010" max="11010" width="30.7109375" customWidth="1"/>
    <col min="11011" max="11011" width="28.28515625" bestFit="1" customWidth="1"/>
    <col min="11012" max="11023" width="9.42578125" customWidth="1"/>
    <col min="11265" max="11265" width="3.7109375" bestFit="1" customWidth="1"/>
    <col min="11266" max="11266" width="30.7109375" customWidth="1"/>
    <col min="11267" max="11267" width="28.28515625" bestFit="1" customWidth="1"/>
    <col min="11268" max="11279" width="9.42578125" customWidth="1"/>
    <col min="11521" max="11521" width="3.7109375" bestFit="1" customWidth="1"/>
    <col min="11522" max="11522" width="30.7109375" customWidth="1"/>
    <col min="11523" max="11523" width="28.28515625" bestFit="1" customWidth="1"/>
    <col min="11524" max="11535" width="9.42578125" customWidth="1"/>
    <col min="11777" max="11777" width="3.7109375" bestFit="1" customWidth="1"/>
    <col min="11778" max="11778" width="30.7109375" customWidth="1"/>
    <col min="11779" max="11779" width="28.28515625" bestFit="1" customWidth="1"/>
    <col min="11780" max="11791" width="9.42578125" customWidth="1"/>
    <col min="12033" max="12033" width="3.7109375" bestFit="1" customWidth="1"/>
    <col min="12034" max="12034" width="30.7109375" customWidth="1"/>
    <col min="12035" max="12035" width="28.28515625" bestFit="1" customWidth="1"/>
    <col min="12036" max="12047" width="9.42578125" customWidth="1"/>
    <col min="12289" max="12289" width="3.7109375" bestFit="1" customWidth="1"/>
    <col min="12290" max="12290" width="30.7109375" customWidth="1"/>
    <col min="12291" max="12291" width="28.28515625" bestFit="1" customWidth="1"/>
    <col min="12292" max="12303" width="9.42578125" customWidth="1"/>
    <col min="12545" max="12545" width="3.7109375" bestFit="1" customWidth="1"/>
    <col min="12546" max="12546" width="30.7109375" customWidth="1"/>
    <col min="12547" max="12547" width="28.28515625" bestFit="1" customWidth="1"/>
    <col min="12548" max="12559" width="9.42578125" customWidth="1"/>
    <col min="12801" max="12801" width="3.7109375" bestFit="1" customWidth="1"/>
    <col min="12802" max="12802" width="30.7109375" customWidth="1"/>
    <col min="12803" max="12803" width="28.28515625" bestFit="1" customWidth="1"/>
    <col min="12804" max="12815" width="9.42578125" customWidth="1"/>
    <col min="13057" max="13057" width="3.7109375" bestFit="1" customWidth="1"/>
    <col min="13058" max="13058" width="30.7109375" customWidth="1"/>
    <col min="13059" max="13059" width="28.28515625" bestFit="1" customWidth="1"/>
    <col min="13060" max="13071" width="9.42578125" customWidth="1"/>
    <col min="13313" max="13313" width="3.7109375" bestFit="1" customWidth="1"/>
    <col min="13314" max="13314" width="30.7109375" customWidth="1"/>
    <col min="13315" max="13315" width="28.28515625" bestFit="1" customWidth="1"/>
    <col min="13316" max="13327" width="9.42578125" customWidth="1"/>
    <col min="13569" max="13569" width="3.7109375" bestFit="1" customWidth="1"/>
    <col min="13570" max="13570" width="30.7109375" customWidth="1"/>
    <col min="13571" max="13571" width="28.28515625" bestFit="1" customWidth="1"/>
    <col min="13572" max="13583" width="9.42578125" customWidth="1"/>
    <col min="13825" max="13825" width="3.7109375" bestFit="1" customWidth="1"/>
    <col min="13826" max="13826" width="30.7109375" customWidth="1"/>
    <col min="13827" max="13827" width="28.28515625" bestFit="1" customWidth="1"/>
    <col min="13828" max="13839" width="9.42578125" customWidth="1"/>
    <col min="14081" max="14081" width="3.7109375" bestFit="1" customWidth="1"/>
    <col min="14082" max="14082" width="30.7109375" customWidth="1"/>
    <col min="14083" max="14083" width="28.28515625" bestFit="1" customWidth="1"/>
    <col min="14084" max="14095" width="9.42578125" customWidth="1"/>
    <col min="14337" max="14337" width="3.7109375" bestFit="1" customWidth="1"/>
    <col min="14338" max="14338" width="30.7109375" customWidth="1"/>
    <col min="14339" max="14339" width="28.28515625" bestFit="1" customWidth="1"/>
    <col min="14340" max="14351" width="9.42578125" customWidth="1"/>
    <col min="14593" max="14593" width="3.7109375" bestFit="1" customWidth="1"/>
    <col min="14594" max="14594" width="30.7109375" customWidth="1"/>
    <col min="14595" max="14595" width="28.28515625" bestFit="1" customWidth="1"/>
    <col min="14596" max="14607" width="9.42578125" customWidth="1"/>
    <col min="14849" max="14849" width="3.7109375" bestFit="1" customWidth="1"/>
    <col min="14850" max="14850" width="30.7109375" customWidth="1"/>
    <col min="14851" max="14851" width="28.28515625" bestFit="1" customWidth="1"/>
    <col min="14852" max="14863" width="9.42578125" customWidth="1"/>
    <col min="15105" max="15105" width="3.7109375" bestFit="1" customWidth="1"/>
    <col min="15106" max="15106" width="30.7109375" customWidth="1"/>
    <col min="15107" max="15107" width="28.28515625" bestFit="1" customWidth="1"/>
    <col min="15108" max="15119" width="9.42578125" customWidth="1"/>
    <col min="15361" max="15361" width="3.7109375" bestFit="1" customWidth="1"/>
    <col min="15362" max="15362" width="30.7109375" customWidth="1"/>
    <col min="15363" max="15363" width="28.28515625" bestFit="1" customWidth="1"/>
    <col min="15364" max="15375" width="9.42578125" customWidth="1"/>
    <col min="15617" max="15617" width="3.7109375" bestFit="1" customWidth="1"/>
    <col min="15618" max="15618" width="30.7109375" customWidth="1"/>
    <col min="15619" max="15619" width="28.28515625" bestFit="1" customWidth="1"/>
    <col min="15620" max="15631" width="9.42578125" customWidth="1"/>
    <col min="15873" max="15873" width="3.7109375" bestFit="1" customWidth="1"/>
    <col min="15874" max="15874" width="30.7109375" customWidth="1"/>
    <col min="15875" max="15875" width="28.28515625" bestFit="1" customWidth="1"/>
    <col min="15876" max="15887" width="9.42578125" customWidth="1"/>
    <col min="16129" max="16129" width="3.7109375" bestFit="1" customWidth="1"/>
    <col min="16130" max="16130" width="30.7109375" customWidth="1"/>
    <col min="16131" max="16131" width="28.28515625" bestFit="1" customWidth="1"/>
    <col min="16132" max="16143" width="9.42578125" customWidth="1"/>
  </cols>
  <sheetData>
    <row r="1" spans="1:15" x14ac:dyDescent="0.2">
      <c r="B1" s="233" t="s">
        <v>243</v>
      </c>
      <c r="C1" s="233"/>
      <c r="D1" s="233"/>
      <c r="E1" s="11"/>
      <c r="F1" s="1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">
      <c r="B2" s="205" t="s">
        <v>47</v>
      </c>
      <c r="C2" s="205"/>
      <c r="D2" s="205"/>
      <c r="E2" s="205"/>
      <c r="F2" s="205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B3" s="205" t="s">
        <v>0</v>
      </c>
      <c r="C3" s="205"/>
      <c r="D3" s="205"/>
      <c r="E3" s="205"/>
      <c r="F3" s="205"/>
      <c r="G3" s="205"/>
      <c r="H3" s="205"/>
      <c r="I3" s="131"/>
      <c r="J3" s="131"/>
      <c r="K3" s="131"/>
      <c r="L3" s="131"/>
      <c r="M3" s="131"/>
      <c r="N3" s="131"/>
      <c r="O3" s="131"/>
    </row>
    <row r="4" spans="1:15" ht="64.150000000000006" customHeight="1" x14ac:dyDescent="0.2">
      <c r="B4" s="206" t="s">
        <v>244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</row>
    <row r="5" spans="1:15" ht="15.75" x14ac:dyDescent="0.2">
      <c r="A5" s="215" t="s">
        <v>245</v>
      </c>
      <c r="B5" s="215"/>
      <c r="C5" s="215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24.6" customHeight="1" x14ac:dyDescent="0.2">
      <c r="A6" s="56"/>
      <c r="B6" s="138"/>
      <c r="C6" s="138"/>
      <c r="D6" s="234"/>
      <c r="E6" s="234"/>
      <c r="F6" s="232" t="s">
        <v>36</v>
      </c>
      <c r="G6" s="232"/>
      <c r="H6" s="232"/>
      <c r="I6" s="232"/>
      <c r="J6" s="234"/>
      <c r="K6" s="234"/>
      <c r="L6" s="234"/>
      <c r="M6" s="234"/>
      <c r="N6" s="234"/>
      <c r="O6" s="234"/>
    </row>
    <row r="7" spans="1:15" ht="81.599999999999994" customHeight="1" x14ac:dyDescent="0.2">
      <c r="A7" s="139" t="s">
        <v>58</v>
      </c>
      <c r="B7" s="140" t="s">
        <v>246</v>
      </c>
      <c r="C7" s="140" t="s">
        <v>59</v>
      </c>
      <c r="D7" s="231" t="s">
        <v>247</v>
      </c>
      <c r="E7" s="231"/>
      <c r="F7" s="232" t="s">
        <v>248</v>
      </c>
      <c r="G7" s="232"/>
      <c r="H7" s="232" t="s">
        <v>37</v>
      </c>
      <c r="I7" s="232"/>
      <c r="J7" s="231" t="s">
        <v>249</v>
      </c>
      <c r="K7" s="231"/>
      <c r="L7" s="231" t="s">
        <v>250</v>
      </c>
      <c r="M7" s="231"/>
      <c r="N7" s="231" t="s">
        <v>251</v>
      </c>
      <c r="O7" s="231"/>
    </row>
    <row r="8" spans="1:15" ht="67.150000000000006" customHeight="1" x14ac:dyDescent="0.2">
      <c r="A8" s="63"/>
      <c r="B8" s="141"/>
      <c r="C8" s="141"/>
      <c r="D8" s="142" t="s">
        <v>252</v>
      </c>
      <c r="E8" s="142" t="s">
        <v>253</v>
      </c>
      <c r="F8" s="142" t="s">
        <v>252</v>
      </c>
      <c r="G8" s="142" t="s">
        <v>253</v>
      </c>
      <c r="H8" s="142" t="s">
        <v>252</v>
      </c>
      <c r="I8" s="142" t="s">
        <v>253</v>
      </c>
      <c r="J8" s="142" t="s">
        <v>252</v>
      </c>
      <c r="K8" s="142" t="s">
        <v>253</v>
      </c>
      <c r="L8" s="142" t="s">
        <v>252</v>
      </c>
      <c r="M8" s="142" t="s">
        <v>253</v>
      </c>
      <c r="N8" s="142" t="s">
        <v>252</v>
      </c>
      <c r="O8" s="142" t="s">
        <v>253</v>
      </c>
    </row>
    <row r="9" spans="1:15" ht="15.75" x14ac:dyDescent="0.2">
      <c r="A9" s="50" t="s">
        <v>44</v>
      </c>
      <c r="B9" s="143" t="s">
        <v>45</v>
      </c>
      <c r="C9" s="143" t="s">
        <v>49</v>
      </c>
      <c r="D9" s="142" t="s">
        <v>75</v>
      </c>
      <c r="E9" s="142" t="s">
        <v>76</v>
      </c>
      <c r="F9" s="142" t="s">
        <v>77</v>
      </c>
      <c r="G9" s="142" t="s">
        <v>78</v>
      </c>
      <c r="H9" s="142" t="s">
        <v>79</v>
      </c>
      <c r="I9" s="142" t="s">
        <v>80</v>
      </c>
      <c r="J9" s="142" t="s">
        <v>81</v>
      </c>
      <c r="K9" s="142" t="s">
        <v>82</v>
      </c>
      <c r="L9" s="142" t="s">
        <v>83</v>
      </c>
      <c r="M9" s="142" t="s">
        <v>84</v>
      </c>
      <c r="N9" s="142" t="s">
        <v>85</v>
      </c>
      <c r="O9" s="142" t="s">
        <v>86</v>
      </c>
    </row>
    <row r="10" spans="1:15" ht="31.5" x14ac:dyDescent="0.2">
      <c r="A10" s="50"/>
      <c r="B10" s="144" t="s">
        <v>254</v>
      </c>
      <c r="C10" s="145"/>
      <c r="D10" s="146">
        <f>D11+D12</f>
        <v>12</v>
      </c>
      <c r="E10" s="146">
        <f t="shared" ref="E10:O10" si="0">E11+E12</f>
        <v>26077.179529999998</v>
      </c>
      <c r="F10" s="146">
        <f t="shared" si="0"/>
        <v>3</v>
      </c>
      <c r="G10" s="146">
        <f t="shared" si="0"/>
        <v>7330.0266000000001</v>
      </c>
      <c r="H10" s="146">
        <f t="shared" si="0"/>
        <v>8</v>
      </c>
      <c r="I10" s="146">
        <f t="shared" si="0"/>
        <v>495.964</v>
      </c>
      <c r="J10" s="146">
        <f t="shared" si="0"/>
        <v>4</v>
      </c>
      <c r="K10" s="146">
        <f t="shared" si="0"/>
        <v>25581.215529999998</v>
      </c>
      <c r="L10" s="146">
        <f t="shared" si="0"/>
        <v>0</v>
      </c>
      <c r="M10" s="146">
        <f t="shared" si="0"/>
        <v>0</v>
      </c>
      <c r="N10" s="146">
        <f t="shared" si="0"/>
        <v>2</v>
      </c>
      <c r="O10" s="146">
        <f t="shared" si="0"/>
        <v>25548.33253</v>
      </c>
    </row>
    <row r="11" spans="1:15" ht="31.5" x14ac:dyDescent="0.2">
      <c r="A11" s="50"/>
      <c r="B11" s="147" t="s">
        <v>38</v>
      </c>
      <c r="C11" s="148"/>
      <c r="D11" s="146">
        <f>D13+D15+D17+D19</f>
        <v>12</v>
      </c>
      <c r="E11" s="146">
        <f t="shared" ref="E11:O12" si="1">E13+E15+E17+E19</f>
        <v>26077.179529999998</v>
      </c>
      <c r="F11" s="146">
        <f t="shared" si="1"/>
        <v>3</v>
      </c>
      <c r="G11" s="146">
        <f t="shared" si="1"/>
        <v>7330.0266000000001</v>
      </c>
      <c r="H11" s="146">
        <f t="shared" si="1"/>
        <v>8</v>
      </c>
      <c r="I11" s="146">
        <f t="shared" si="1"/>
        <v>495.964</v>
      </c>
      <c r="J11" s="146">
        <f t="shared" si="1"/>
        <v>4</v>
      </c>
      <c r="K11" s="146">
        <f t="shared" si="1"/>
        <v>25581.215529999998</v>
      </c>
      <c r="L11" s="146">
        <f t="shared" si="1"/>
        <v>0</v>
      </c>
      <c r="M11" s="146">
        <f t="shared" si="1"/>
        <v>0</v>
      </c>
      <c r="N11" s="146">
        <f t="shared" si="1"/>
        <v>2</v>
      </c>
      <c r="O11" s="146">
        <f t="shared" si="1"/>
        <v>25548.33253</v>
      </c>
    </row>
    <row r="12" spans="1:15" ht="47.25" x14ac:dyDescent="0.2">
      <c r="A12" s="50"/>
      <c r="B12" s="147" t="s">
        <v>39</v>
      </c>
      <c r="C12" s="148"/>
      <c r="D12" s="146">
        <f>D14+D16+D18+D20</f>
        <v>0</v>
      </c>
      <c r="E12" s="146">
        <f t="shared" si="1"/>
        <v>0</v>
      </c>
      <c r="F12" s="146">
        <f t="shared" si="1"/>
        <v>0</v>
      </c>
      <c r="G12" s="146">
        <f t="shared" si="1"/>
        <v>0</v>
      </c>
      <c r="H12" s="146">
        <f t="shared" si="1"/>
        <v>0</v>
      </c>
      <c r="I12" s="146">
        <f t="shared" si="1"/>
        <v>0</v>
      </c>
      <c r="J12" s="146">
        <f t="shared" si="1"/>
        <v>0</v>
      </c>
      <c r="K12" s="146">
        <f t="shared" si="1"/>
        <v>0</v>
      </c>
      <c r="L12" s="200">
        <f t="shared" si="1"/>
        <v>0</v>
      </c>
      <c r="M12" s="146">
        <f t="shared" si="1"/>
        <v>0</v>
      </c>
      <c r="N12" s="146">
        <f t="shared" si="1"/>
        <v>0</v>
      </c>
      <c r="O12" s="146">
        <f t="shared" si="1"/>
        <v>0</v>
      </c>
    </row>
    <row r="13" spans="1:15" ht="19.149999999999999" customHeight="1" x14ac:dyDescent="0.2">
      <c r="A13" s="28"/>
      <c r="B13" s="149" t="s">
        <v>40</v>
      </c>
      <c r="C13" s="150" t="s">
        <v>38</v>
      </c>
      <c r="D13" s="200">
        <v>12</v>
      </c>
      <c r="E13" s="199">
        <v>26077.179529999998</v>
      </c>
      <c r="F13" s="200">
        <v>3</v>
      </c>
      <c r="G13" s="199">
        <v>7330.0266000000001</v>
      </c>
      <c r="H13" s="200">
        <v>8</v>
      </c>
      <c r="I13" s="199">
        <v>495.964</v>
      </c>
      <c r="J13" s="200">
        <v>4</v>
      </c>
      <c r="K13" s="199">
        <v>25581.215529999998</v>
      </c>
      <c r="L13" s="200">
        <v>0</v>
      </c>
      <c r="M13" s="199">
        <v>0</v>
      </c>
      <c r="N13" s="200">
        <v>2</v>
      </c>
      <c r="O13" s="199">
        <v>25548.33253</v>
      </c>
    </row>
    <row r="14" spans="1:15" ht="19.149999999999999" customHeight="1" x14ac:dyDescent="0.2">
      <c r="A14" s="27"/>
      <c r="B14" s="151"/>
      <c r="C14" s="150" t="s">
        <v>39</v>
      </c>
      <c r="D14" s="200">
        <v>0</v>
      </c>
      <c r="E14" s="199">
        <v>0</v>
      </c>
      <c r="F14" s="200">
        <v>0</v>
      </c>
      <c r="G14" s="199">
        <v>0</v>
      </c>
      <c r="H14" s="200">
        <v>0</v>
      </c>
      <c r="I14" s="199">
        <v>0</v>
      </c>
      <c r="J14" s="200">
        <v>0</v>
      </c>
      <c r="K14" s="199">
        <v>0</v>
      </c>
      <c r="L14" s="200">
        <v>0</v>
      </c>
      <c r="M14" s="199">
        <v>0</v>
      </c>
      <c r="N14" s="200">
        <v>0</v>
      </c>
      <c r="O14" s="199">
        <v>0</v>
      </c>
    </row>
    <row r="15" spans="1:15" ht="19.149999999999999" customHeight="1" x14ac:dyDescent="0.2">
      <c r="A15" s="28"/>
      <c r="B15" s="149" t="s">
        <v>41</v>
      </c>
      <c r="C15" s="150" t="s">
        <v>38</v>
      </c>
      <c r="D15" s="200">
        <v>0</v>
      </c>
      <c r="E15" s="199">
        <v>0</v>
      </c>
      <c r="F15" s="200">
        <v>0</v>
      </c>
      <c r="G15" s="199">
        <v>0</v>
      </c>
      <c r="H15" s="200">
        <v>0</v>
      </c>
      <c r="I15" s="199">
        <v>0</v>
      </c>
      <c r="J15" s="200">
        <v>0</v>
      </c>
      <c r="K15" s="199">
        <v>0</v>
      </c>
      <c r="L15" s="200">
        <v>0</v>
      </c>
      <c r="M15" s="199">
        <v>0</v>
      </c>
      <c r="N15" s="200">
        <v>0</v>
      </c>
      <c r="O15" s="199">
        <v>0</v>
      </c>
    </row>
    <row r="16" spans="1:15" ht="19.899999999999999" customHeight="1" x14ac:dyDescent="0.2">
      <c r="A16" s="27"/>
      <c r="B16" s="151"/>
      <c r="C16" s="150" t="s">
        <v>39</v>
      </c>
      <c r="D16" s="200">
        <v>0</v>
      </c>
      <c r="E16" s="199">
        <v>0</v>
      </c>
      <c r="F16" s="200">
        <v>0</v>
      </c>
      <c r="G16" s="199">
        <v>0</v>
      </c>
      <c r="H16" s="200">
        <v>0</v>
      </c>
      <c r="I16" s="199">
        <v>0</v>
      </c>
      <c r="J16" s="200">
        <v>0</v>
      </c>
      <c r="K16" s="199">
        <v>0</v>
      </c>
      <c r="L16" s="200">
        <v>0</v>
      </c>
      <c r="M16" s="199">
        <v>0</v>
      </c>
      <c r="N16" s="200">
        <v>0</v>
      </c>
      <c r="O16" s="199">
        <v>0</v>
      </c>
    </row>
    <row r="17" spans="1:15" ht="19.149999999999999" customHeight="1" x14ac:dyDescent="0.2">
      <c r="A17" s="28"/>
      <c r="B17" s="149" t="s">
        <v>255</v>
      </c>
      <c r="C17" s="150" t="s">
        <v>38</v>
      </c>
      <c r="D17" s="200">
        <v>0</v>
      </c>
      <c r="E17" s="199">
        <v>0</v>
      </c>
      <c r="F17" s="200">
        <v>0</v>
      </c>
      <c r="G17" s="199">
        <v>0</v>
      </c>
      <c r="H17" s="200">
        <v>0</v>
      </c>
      <c r="I17" s="199">
        <v>0</v>
      </c>
      <c r="J17" s="200">
        <v>0</v>
      </c>
      <c r="K17" s="199">
        <v>0</v>
      </c>
      <c r="L17" s="200">
        <v>0</v>
      </c>
      <c r="M17" s="199">
        <v>0</v>
      </c>
      <c r="N17" s="200">
        <v>0</v>
      </c>
      <c r="O17" s="199">
        <v>0</v>
      </c>
    </row>
    <row r="18" spans="1:15" ht="21" customHeight="1" x14ac:dyDescent="0.2">
      <c r="A18" s="27"/>
      <c r="B18" s="151"/>
      <c r="C18" s="150" t="s">
        <v>39</v>
      </c>
      <c r="D18" s="200">
        <v>0</v>
      </c>
      <c r="E18" s="199">
        <v>0</v>
      </c>
      <c r="F18" s="200">
        <v>0</v>
      </c>
      <c r="G18" s="199">
        <v>0</v>
      </c>
      <c r="H18" s="200">
        <v>0</v>
      </c>
      <c r="I18" s="199">
        <v>0</v>
      </c>
      <c r="J18" s="200">
        <v>0</v>
      </c>
      <c r="K18" s="199">
        <v>0</v>
      </c>
      <c r="L18" s="200">
        <v>0</v>
      </c>
      <c r="M18" s="199">
        <v>0</v>
      </c>
      <c r="N18" s="200">
        <v>0</v>
      </c>
      <c r="O18" s="199">
        <v>0</v>
      </c>
    </row>
    <row r="19" spans="1:15" ht="19.149999999999999" customHeight="1" x14ac:dyDescent="0.2">
      <c r="A19" s="28"/>
      <c r="B19" s="149" t="s">
        <v>256</v>
      </c>
      <c r="C19" s="150" t="s">
        <v>38</v>
      </c>
      <c r="D19" s="200">
        <v>0</v>
      </c>
      <c r="E19" s="199">
        <v>0</v>
      </c>
      <c r="F19" s="200">
        <v>0</v>
      </c>
      <c r="G19" s="199">
        <v>0</v>
      </c>
      <c r="H19" s="200">
        <v>0</v>
      </c>
      <c r="I19" s="199">
        <v>0</v>
      </c>
      <c r="J19" s="200">
        <v>0</v>
      </c>
      <c r="K19" s="199">
        <v>0</v>
      </c>
      <c r="L19" s="200">
        <v>0</v>
      </c>
      <c r="M19" s="199">
        <v>0</v>
      </c>
      <c r="N19" s="200">
        <v>0</v>
      </c>
      <c r="O19" s="199">
        <v>0</v>
      </c>
    </row>
    <row r="20" spans="1:15" ht="21" customHeight="1" x14ac:dyDescent="0.2">
      <c r="A20" s="27"/>
      <c r="B20" s="152"/>
      <c r="C20" s="150" t="s">
        <v>39</v>
      </c>
      <c r="D20" s="200">
        <v>0</v>
      </c>
      <c r="E20" s="199">
        <v>0</v>
      </c>
      <c r="F20" s="200">
        <v>0</v>
      </c>
      <c r="G20" s="199">
        <v>0</v>
      </c>
      <c r="H20" s="200">
        <v>0</v>
      </c>
      <c r="I20" s="199">
        <v>0</v>
      </c>
      <c r="J20" s="200">
        <v>0</v>
      </c>
      <c r="K20" s="199">
        <v>0</v>
      </c>
      <c r="L20" s="200">
        <v>0</v>
      </c>
      <c r="M20" s="199">
        <v>0</v>
      </c>
      <c r="N20" s="200">
        <v>0</v>
      </c>
      <c r="O20" s="199">
        <v>0</v>
      </c>
    </row>
    <row r="21" spans="1:15" ht="15.75" x14ac:dyDescent="0.2">
      <c r="B21" s="153"/>
      <c r="C21" s="153"/>
      <c r="D21" s="154"/>
      <c r="E21" s="155"/>
      <c r="F21" s="154"/>
      <c r="G21" s="155"/>
      <c r="H21" s="154"/>
      <c r="I21" s="155"/>
      <c r="J21" s="154"/>
      <c r="K21" s="155"/>
      <c r="L21" s="154"/>
      <c r="M21" s="155"/>
      <c r="N21" s="154"/>
      <c r="O21" s="155"/>
    </row>
    <row r="22" spans="1:15" ht="15.75" x14ac:dyDescent="0.2">
      <c r="A22" s="215" t="s">
        <v>257</v>
      </c>
      <c r="B22" s="215"/>
      <c r="C22" s="215"/>
      <c r="D22" s="154"/>
      <c r="E22" s="155"/>
      <c r="F22" s="154"/>
      <c r="G22" s="155"/>
      <c r="H22" s="154"/>
      <c r="I22" s="155"/>
      <c r="J22" s="154"/>
      <c r="K22" s="155"/>
      <c r="L22" s="154"/>
      <c r="M22" s="155"/>
      <c r="N22" s="154"/>
      <c r="O22" s="155"/>
    </row>
    <row r="23" spans="1:15" ht="15.75" x14ac:dyDescent="0.2">
      <c r="A23" s="229" t="s">
        <v>57</v>
      </c>
      <c r="B23" s="229"/>
      <c r="C23" s="229"/>
      <c r="D23" s="143" t="s">
        <v>75</v>
      </c>
      <c r="E23" s="142" t="s">
        <v>76</v>
      </c>
      <c r="F23" s="142" t="s">
        <v>77</v>
      </c>
      <c r="G23" s="142" t="s">
        <v>78</v>
      </c>
      <c r="H23" s="142" t="s">
        <v>79</v>
      </c>
      <c r="I23" s="142" t="s">
        <v>80</v>
      </c>
      <c r="J23" s="142" t="s">
        <v>81</v>
      </c>
      <c r="K23" s="142" t="s">
        <v>82</v>
      </c>
      <c r="L23" s="142" t="s">
        <v>83</v>
      </c>
      <c r="M23" s="142" t="s">
        <v>84</v>
      </c>
      <c r="N23" s="142" t="s">
        <v>85</v>
      </c>
      <c r="O23" s="142" t="s">
        <v>86</v>
      </c>
    </row>
    <row r="24" spans="1:15" ht="51.6" customHeight="1" x14ac:dyDescent="0.2">
      <c r="A24" s="230" t="s">
        <v>258</v>
      </c>
      <c r="B24" s="230"/>
      <c r="C24" s="230"/>
      <c r="D24" s="8">
        <v>1</v>
      </c>
      <c r="E24" s="199">
        <v>837.50567000000001</v>
      </c>
      <c r="F24" s="8">
        <v>2</v>
      </c>
      <c r="G24" s="199">
        <v>1650.309</v>
      </c>
      <c r="H24" s="8">
        <v>0</v>
      </c>
      <c r="I24" s="8">
        <v>0</v>
      </c>
      <c r="J24" s="8">
        <v>1</v>
      </c>
      <c r="K24" s="199">
        <v>837.50567000000001</v>
      </c>
      <c r="L24" s="8">
        <v>0</v>
      </c>
      <c r="M24" s="8">
        <v>0</v>
      </c>
      <c r="N24" s="8">
        <v>1</v>
      </c>
      <c r="O24" s="199">
        <v>837.50567000000001</v>
      </c>
    </row>
    <row r="25" spans="1:15" x14ac:dyDescent="0.2">
      <c r="B25" s="156"/>
      <c r="C25" s="156"/>
      <c r="D25" s="131"/>
      <c r="E25" s="131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9" customFormat="1" x14ac:dyDescent="0.2"/>
    <row r="28" spans="1:15" x14ac:dyDescent="0.2">
      <c r="I28" s="4">
        <f>G10+I10</f>
        <v>7825.9906000000001</v>
      </c>
    </row>
  </sheetData>
  <mergeCells count="19">
    <mergeCell ref="H7:I7"/>
    <mergeCell ref="J7:K7"/>
    <mergeCell ref="L7:M7"/>
    <mergeCell ref="N7:O7"/>
    <mergeCell ref="B1:D1"/>
    <mergeCell ref="B2:F2"/>
    <mergeCell ref="B3:H3"/>
    <mergeCell ref="B4:O4"/>
    <mergeCell ref="A5:C5"/>
    <mergeCell ref="D6:E6"/>
    <mergeCell ref="F6:I6"/>
    <mergeCell ref="J6:K6"/>
    <mergeCell ref="L6:M6"/>
    <mergeCell ref="N6:O6"/>
    <mergeCell ref="A22:C22"/>
    <mergeCell ref="A23:C23"/>
    <mergeCell ref="A24:C24"/>
    <mergeCell ref="D7:E7"/>
    <mergeCell ref="F7:G7"/>
  </mergeCells>
  <printOptions horizontalCentered="1"/>
  <pageMargins left="0.19685039370078741" right="0.19685039370078741" top="0.78740157480314965" bottom="0.78740157480314965" header="0.39370078740157483" footer="0.39370078740157483"/>
  <pageSetup paperSize="9" scale="71" firstPageNumber="14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zoomScale="70" zoomScaleNormal="70" workbookViewId="0">
      <selection activeCell="N25" sqref="N25"/>
    </sheetView>
  </sheetViews>
  <sheetFormatPr defaultRowHeight="12.75" x14ac:dyDescent="0.2"/>
  <cols>
    <col min="1" max="1" width="15.140625" style="163" customWidth="1"/>
    <col min="2" max="2" width="10" style="163" customWidth="1"/>
    <col min="3" max="3" width="10.7109375" style="163" customWidth="1"/>
    <col min="4" max="4" width="13" style="163" customWidth="1"/>
    <col min="5" max="6" width="13.140625" style="163" bestFit="1" customWidth="1"/>
    <col min="7" max="7" width="13" style="163" customWidth="1"/>
    <col min="8" max="8" width="14.140625" style="163" customWidth="1"/>
    <col min="9" max="9" width="13.28515625" style="163" customWidth="1"/>
    <col min="10" max="10" width="13" style="163" customWidth="1"/>
    <col min="11" max="11" width="11.28515625" style="163" customWidth="1"/>
    <col min="12" max="256" width="8.85546875" style="163"/>
    <col min="257" max="257" width="27.7109375" style="163" customWidth="1"/>
    <col min="258" max="258" width="13.42578125" style="163" customWidth="1"/>
    <col min="259" max="259" width="18.42578125" style="163" customWidth="1"/>
    <col min="260" max="260" width="13" style="163" customWidth="1"/>
    <col min="261" max="262" width="13.140625" style="163" bestFit="1" customWidth="1"/>
    <col min="263" max="264" width="16.85546875" style="163" customWidth="1"/>
    <col min="265" max="265" width="20.5703125" style="163" customWidth="1"/>
    <col min="266" max="267" width="17.28515625" style="163" bestFit="1" customWidth="1"/>
    <col min="268" max="512" width="8.85546875" style="163"/>
    <col min="513" max="513" width="27.7109375" style="163" customWidth="1"/>
    <col min="514" max="514" width="13.42578125" style="163" customWidth="1"/>
    <col min="515" max="515" width="18.42578125" style="163" customWidth="1"/>
    <col min="516" max="516" width="13" style="163" customWidth="1"/>
    <col min="517" max="518" width="13.140625" style="163" bestFit="1" customWidth="1"/>
    <col min="519" max="520" width="16.85546875" style="163" customWidth="1"/>
    <col min="521" max="521" width="20.5703125" style="163" customWidth="1"/>
    <col min="522" max="523" width="17.28515625" style="163" bestFit="1" customWidth="1"/>
    <col min="524" max="768" width="8.85546875" style="163"/>
    <col min="769" max="769" width="27.7109375" style="163" customWidth="1"/>
    <col min="770" max="770" width="13.42578125" style="163" customWidth="1"/>
    <col min="771" max="771" width="18.42578125" style="163" customWidth="1"/>
    <col min="772" max="772" width="13" style="163" customWidth="1"/>
    <col min="773" max="774" width="13.140625" style="163" bestFit="1" customWidth="1"/>
    <col min="775" max="776" width="16.85546875" style="163" customWidth="1"/>
    <col min="777" max="777" width="20.5703125" style="163" customWidth="1"/>
    <col min="778" max="779" width="17.28515625" style="163" bestFit="1" customWidth="1"/>
    <col min="780" max="1024" width="8.85546875" style="163"/>
    <col min="1025" max="1025" width="27.7109375" style="163" customWidth="1"/>
    <col min="1026" max="1026" width="13.42578125" style="163" customWidth="1"/>
    <col min="1027" max="1027" width="18.42578125" style="163" customWidth="1"/>
    <col min="1028" max="1028" width="13" style="163" customWidth="1"/>
    <col min="1029" max="1030" width="13.140625" style="163" bestFit="1" customWidth="1"/>
    <col min="1031" max="1032" width="16.85546875" style="163" customWidth="1"/>
    <col min="1033" max="1033" width="20.5703125" style="163" customWidth="1"/>
    <col min="1034" max="1035" width="17.28515625" style="163" bestFit="1" customWidth="1"/>
    <col min="1036" max="1280" width="8.85546875" style="163"/>
    <col min="1281" max="1281" width="27.7109375" style="163" customWidth="1"/>
    <col min="1282" max="1282" width="13.42578125" style="163" customWidth="1"/>
    <col min="1283" max="1283" width="18.42578125" style="163" customWidth="1"/>
    <col min="1284" max="1284" width="13" style="163" customWidth="1"/>
    <col min="1285" max="1286" width="13.140625" style="163" bestFit="1" customWidth="1"/>
    <col min="1287" max="1288" width="16.85546875" style="163" customWidth="1"/>
    <col min="1289" max="1289" width="20.5703125" style="163" customWidth="1"/>
    <col min="1290" max="1291" width="17.28515625" style="163" bestFit="1" customWidth="1"/>
    <col min="1292" max="1536" width="8.85546875" style="163"/>
    <col min="1537" max="1537" width="27.7109375" style="163" customWidth="1"/>
    <col min="1538" max="1538" width="13.42578125" style="163" customWidth="1"/>
    <col min="1539" max="1539" width="18.42578125" style="163" customWidth="1"/>
    <col min="1540" max="1540" width="13" style="163" customWidth="1"/>
    <col min="1541" max="1542" width="13.140625" style="163" bestFit="1" customWidth="1"/>
    <col min="1543" max="1544" width="16.85546875" style="163" customWidth="1"/>
    <col min="1545" max="1545" width="20.5703125" style="163" customWidth="1"/>
    <col min="1546" max="1547" width="17.28515625" style="163" bestFit="1" customWidth="1"/>
    <col min="1548" max="1792" width="8.85546875" style="163"/>
    <col min="1793" max="1793" width="27.7109375" style="163" customWidth="1"/>
    <col min="1794" max="1794" width="13.42578125" style="163" customWidth="1"/>
    <col min="1795" max="1795" width="18.42578125" style="163" customWidth="1"/>
    <col min="1796" max="1796" width="13" style="163" customWidth="1"/>
    <col min="1797" max="1798" width="13.140625" style="163" bestFit="1" customWidth="1"/>
    <col min="1799" max="1800" width="16.85546875" style="163" customWidth="1"/>
    <col min="1801" max="1801" width="20.5703125" style="163" customWidth="1"/>
    <col min="1802" max="1803" width="17.28515625" style="163" bestFit="1" customWidth="1"/>
    <col min="1804" max="2048" width="8.85546875" style="163"/>
    <col min="2049" max="2049" width="27.7109375" style="163" customWidth="1"/>
    <col min="2050" max="2050" width="13.42578125" style="163" customWidth="1"/>
    <col min="2051" max="2051" width="18.42578125" style="163" customWidth="1"/>
    <col min="2052" max="2052" width="13" style="163" customWidth="1"/>
    <col min="2053" max="2054" width="13.140625" style="163" bestFit="1" customWidth="1"/>
    <col min="2055" max="2056" width="16.85546875" style="163" customWidth="1"/>
    <col min="2057" max="2057" width="20.5703125" style="163" customWidth="1"/>
    <col min="2058" max="2059" width="17.28515625" style="163" bestFit="1" customWidth="1"/>
    <col min="2060" max="2304" width="8.85546875" style="163"/>
    <col min="2305" max="2305" width="27.7109375" style="163" customWidth="1"/>
    <col min="2306" max="2306" width="13.42578125" style="163" customWidth="1"/>
    <col min="2307" max="2307" width="18.42578125" style="163" customWidth="1"/>
    <col min="2308" max="2308" width="13" style="163" customWidth="1"/>
    <col min="2309" max="2310" width="13.140625" style="163" bestFit="1" customWidth="1"/>
    <col min="2311" max="2312" width="16.85546875" style="163" customWidth="1"/>
    <col min="2313" max="2313" width="20.5703125" style="163" customWidth="1"/>
    <col min="2314" max="2315" width="17.28515625" style="163" bestFit="1" customWidth="1"/>
    <col min="2316" max="2560" width="8.85546875" style="163"/>
    <col min="2561" max="2561" width="27.7109375" style="163" customWidth="1"/>
    <col min="2562" max="2562" width="13.42578125" style="163" customWidth="1"/>
    <col min="2563" max="2563" width="18.42578125" style="163" customWidth="1"/>
    <col min="2564" max="2564" width="13" style="163" customWidth="1"/>
    <col min="2565" max="2566" width="13.140625" style="163" bestFit="1" customWidth="1"/>
    <col min="2567" max="2568" width="16.85546875" style="163" customWidth="1"/>
    <col min="2569" max="2569" width="20.5703125" style="163" customWidth="1"/>
    <col min="2570" max="2571" width="17.28515625" style="163" bestFit="1" customWidth="1"/>
    <col min="2572" max="2816" width="8.85546875" style="163"/>
    <col min="2817" max="2817" width="27.7109375" style="163" customWidth="1"/>
    <col min="2818" max="2818" width="13.42578125" style="163" customWidth="1"/>
    <col min="2819" max="2819" width="18.42578125" style="163" customWidth="1"/>
    <col min="2820" max="2820" width="13" style="163" customWidth="1"/>
    <col min="2821" max="2822" width="13.140625" style="163" bestFit="1" customWidth="1"/>
    <col min="2823" max="2824" width="16.85546875" style="163" customWidth="1"/>
    <col min="2825" max="2825" width="20.5703125" style="163" customWidth="1"/>
    <col min="2826" max="2827" width="17.28515625" style="163" bestFit="1" customWidth="1"/>
    <col min="2828" max="3072" width="8.85546875" style="163"/>
    <col min="3073" max="3073" width="27.7109375" style="163" customWidth="1"/>
    <col min="3074" max="3074" width="13.42578125" style="163" customWidth="1"/>
    <col min="3075" max="3075" width="18.42578125" style="163" customWidth="1"/>
    <col min="3076" max="3076" width="13" style="163" customWidth="1"/>
    <col min="3077" max="3078" width="13.140625" style="163" bestFit="1" customWidth="1"/>
    <col min="3079" max="3080" width="16.85546875" style="163" customWidth="1"/>
    <col min="3081" max="3081" width="20.5703125" style="163" customWidth="1"/>
    <col min="3082" max="3083" width="17.28515625" style="163" bestFit="1" customWidth="1"/>
    <col min="3084" max="3328" width="8.85546875" style="163"/>
    <col min="3329" max="3329" width="27.7109375" style="163" customWidth="1"/>
    <col min="3330" max="3330" width="13.42578125" style="163" customWidth="1"/>
    <col min="3331" max="3331" width="18.42578125" style="163" customWidth="1"/>
    <col min="3332" max="3332" width="13" style="163" customWidth="1"/>
    <col min="3333" max="3334" width="13.140625" style="163" bestFit="1" customWidth="1"/>
    <col min="3335" max="3336" width="16.85546875" style="163" customWidth="1"/>
    <col min="3337" max="3337" width="20.5703125" style="163" customWidth="1"/>
    <col min="3338" max="3339" width="17.28515625" style="163" bestFit="1" customWidth="1"/>
    <col min="3340" max="3584" width="8.85546875" style="163"/>
    <col min="3585" max="3585" width="27.7109375" style="163" customWidth="1"/>
    <col min="3586" max="3586" width="13.42578125" style="163" customWidth="1"/>
    <col min="3587" max="3587" width="18.42578125" style="163" customWidth="1"/>
    <col min="3588" max="3588" width="13" style="163" customWidth="1"/>
    <col min="3589" max="3590" width="13.140625" style="163" bestFit="1" customWidth="1"/>
    <col min="3591" max="3592" width="16.85546875" style="163" customWidth="1"/>
    <col min="3593" max="3593" width="20.5703125" style="163" customWidth="1"/>
    <col min="3594" max="3595" width="17.28515625" style="163" bestFit="1" customWidth="1"/>
    <col min="3596" max="3840" width="8.85546875" style="163"/>
    <col min="3841" max="3841" width="27.7109375" style="163" customWidth="1"/>
    <col min="3842" max="3842" width="13.42578125" style="163" customWidth="1"/>
    <col min="3843" max="3843" width="18.42578125" style="163" customWidth="1"/>
    <col min="3844" max="3844" width="13" style="163" customWidth="1"/>
    <col min="3845" max="3846" width="13.140625" style="163" bestFit="1" customWidth="1"/>
    <col min="3847" max="3848" width="16.85546875" style="163" customWidth="1"/>
    <col min="3849" max="3849" width="20.5703125" style="163" customWidth="1"/>
    <col min="3850" max="3851" width="17.28515625" style="163" bestFit="1" customWidth="1"/>
    <col min="3852" max="4096" width="8.85546875" style="163"/>
    <col min="4097" max="4097" width="27.7109375" style="163" customWidth="1"/>
    <col min="4098" max="4098" width="13.42578125" style="163" customWidth="1"/>
    <col min="4099" max="4099" width="18.42578125" style="163" customWidth="1"/>
    <col min="4100" max="4100" width="13" style="163" customWidth="1"/>
    <col min="4101" max="4102" width="13.140625" style="163" bestFit="1" customWidth="1"/>
    <col min="4103" max="4104" width="16.85546875" style="163" customWidth="1"/>
    <col min="4105" max="4105" width="20.5703125" style="163" customWidth="1"/>
    <col min="4106" max="4107" width="17.28515625" style="163" bestFit="1" customWidth="1"/>
    <col min="4108" max="4352" width="8.85546875" style="163"/>
    <col min="4353" max="4353" width="27.7109375" style="163" customWidth="1"/>
    <col min="4354" max="4354" width="13.42578125" style="163" customWidth="1"/>
    <col min="4355" max="4355" width="18.42578125" style="163" customWidth="1"/>
    <col min="4356" max="4356" width="13" style="163" customWidth="1"/>
    <col min="4357" max="4358" width="13.140625" style="163" bestFit="1" customWidth="1"/>
    <col min="4359" max="4360" width="16.85546875" style="163" customWidth="1"/>
    <col min="4361" max="4361" width="20.5703125" style="163" customWidth="1"/>
    <col min="4362" max="4363" width="17.28515625" style="163" bestFit="1" customWidth="1"/>
    <col min="4364" max="4608" width="8.85546875" style="163"/>
    <col min="4609" max="4609" width="27.7109375" style="163" customWidth="1"/>
    <col min="4610" max="4610" width="13.42578125" style="163" customWidth="1"/>
    <col min="4611" max="4611" width="18.42578125" style="163" customWidth="1"/>
    <col min="4612" max="4612" width="13" style="163" customWidth="1"/>
    <col min="4613" max="4614" width="13.140625" style="163" bestFit="1" customWidth="1"/>
    <col min="4615" max="4616" width="16.85546875" style="163" customWidth="1"/>
    <col min="4617" max="4617" width="20.5703125" style="163" customWidth="1"/>
    <col min="4618" max="4619" width="17.28515625" style="163" bestFit="1" customWidth="1"/>
    <col min="4620" max="4864" width="8.85546875" style="163"/>
    <col min="4865" max="4865" width="27.7109375" style="163" customWidth="1"/>
    <col min="4866" max="4866" width="13.42578125" style="163" customWidth="1"/>
    <col min="4867" max="4867" width="18.42578125" style="163" customWidth="1"/>
    <col min="4868" max="4868" width="13" style="163" customWidth="1"/>
    <col min="4869" max="4870" width="13.140625" style="163" bestFit="1" customWidth="1"/>
    <col min="4871" max="4872" width="16.85546875" style="163" customWidth="1"/>
    <col min="4873" max="4873" width="20.5703125" style="163" customWidth="1"/>
    <col min="4874" max="4875" width="17.28515625" style="163" bestFit="1" customWidth="1"/>
    <col min="4876" max="5120" width="8.85546875" style="163"/>
    <col min="5121" max="5121" width="27.7109375" style="163" customWidth="1"/>
    <col min="5122" max="5122" width="13.42578125" style="163" customWidth="1"/>
    <col min="5123" max="5123" width="18.42578125" style="163" customWidth="1"/>
    <col min="5124" max="5124" width="13" style="163" customWidth="1"/>
    <col min="5125" max="5126" width="13.140625" style="163" bestFit="1" customWidth="1"/>
    <col min="5127" max="5128" width="16.85546875" style="163" customWidth="1"/>
    <col min="5129" max="5129" width="20.5703125" style="163" customWidth="1"/>
    <col min="5130" max="5131" width="17.28515625" style="163" bestFit="1" customWidth="1"/>
    <col min="5132" max="5376" width="8.85546875" style="163"/>
    <col min="5377" max="5377" width="27.7109375" style="163" customWidth="1"/>
    <col min="5378" max="5378" width="13.42578125" style="163" customWidth="1"/>
    <col min="5379" max="5379" width="18.42578125" style="163" customWidth="1"/>
    <col min="5380" max="5380" width="13" style="163" customWidth="1"/>
    <col min="5381" max="5382" width="13.140625" style="163" bestFit="1" customWidth="1"/>
    <col min="5383" max="5384" width="16.85546875" style="163" customWidth="1"/>
    <col min="5385" max="5385" width="20.5703125" style="163" customWidth="1"/>
    <col min="5386" max="5387" width="17.28515625" style="163" bestFit="1" customWidth="1"/>
    <col min="5388" max="5632" width="8.85546875" style="163"/>
    <col min="5633" max="5633" width="27.7109375" style="163" customWidth="1"/>
    <col min="5634" max="5634" width="13.42578125" style="163" customWidth="1"/>
    <col min="5635" max="5635" width="18.42578125" style="163" customWidth="1"/>
    <col min="5636" max="5636" width="13" style="163" customWidth="1"/>
    <col min="5637" max="5638" width="13.140625" style="163" bestFit="1" customWidth="1"/>
    <col min="5639" max="5640" width="16.85546875" style="163" customWidth="1"/>
    <col min="5641" max="5641" width="20.5703125" style="163" customWidth="1"/>
    <col min="5642" max="5643" width="17.28515625" style="163" bestFit="1" customWidth="1"/>
    <col min="5644" max="5888" width="8.85546875" style="163"/>
    <col min="5889" max="5889" width="27.7109375" style="163" customWidth="1"/>
    <col min="5890" max="5890" width="13.42578125" style="163" customWidth="1"/>
    <col min="5891" max="5891" width="18.42578125" style="163" customWidth="1"/>
    <col min="5892" max="5892" width="13" style="163" customWidth="1"/>
    <col min="5893" max="5894" width="13.140625" style="163" bestFit="1" customWidth="1"/>
    <col min="5895" max="5896" width="16.85546875" style="163" customWidth="1"/>
    <col min="5897" max="5897" width="20.5703125" style="163" customWidth="1"/>
    <col min="5898" max="5899" width="17.28515625" style="163" bestFit="1" customWidth="1"/>
    <col min="5900" max="6144" width="8.85546875" style="163"/>
    <col min="6145" max="6145" width="27.7109375" style="163" customWidth="1"/>
    <col min="6146" max="6146" width="13.42578125" style="163" customWidth="1"/>
    <col min="6147" max="6147" width="18.42578125" style="163" customWidth="1"/>
    <col min="6148" max="6148" width="13" style="163" customWidth="1"/>
    <col min="6149" max="6150" width="13.140625" style="163" bestFit="1" customWidth="1"/>
    <col min="6151" max="6152" width="16.85546875" style="163" customWidth="1"/>
    <col min="6153" max="6153" width="20.5703125" style="163" customWidth="1"/>
    <col min="6154" max="6155" width="17.28515625" style="163" bestFit="1" customWidth="1"/>
    <col min="6156" max="6400" width="8.85546875" style="163"/>
    <col min="6401" max="6401" width="27.7109375" style="163" customWidth="1"/>
    <col min="6402" max="6402" width="13.42578125" style="163" customWidth="1"/>
    <col min="6403" max="6403" width="18.42578125" style="163" customWidth="1"/>
    <col min="6404" max="6404" width="13" style="163" customWidth="1"/>
    <col min="6405" max="6406" width="13.140625" style="163" bestFit="1" customWidth="1"/>
    <col min="6407" max="6408" width="16.85546875" style="163" customWidth="1"/>
    <col min="6409" max="6409" width="20.5703125" style="163" customWidth="1"/>
    <col min="6410" max="6411" width="17.28515625" style="163" bestFit="1" customWidth="1"/>
    <col min="6412" max="6656" width="8.85546875" style="163"/>
    <col min="6657" max="6657" width="27.7109375" style="163" customWidth="1"/>
    <col min="6658" max="6658" width="13.42578125" style="163" customWidth="1"/>
    <col min="6659" max="6659" width="18.42578125" style="163" customWidth="1"/>
    <col min="6660" max="6660" width="13" style="163" customWidth="1"/>
    <col min="6661" max="6662" width="13.140625" style="163" bestFit="1" customWidth="1"/>
    <col min="6663" max="6664" width="16.85546875" style="163" customWidth="1"/>
    <col min="6665" max="6665" width="20.5703125" style="163" customWidth="1"/>
    <col min="6666" max="6667" width="17.28515625" style="163" bestFit="1" customWidth="1"/>
    <col min="6668" max="6912" width="8.85546875" style="163"/>
    <col min="6913" max="6913" width="27.7109375" style="163" customWidth="1"/>
    <col min="6914" max="6914" width="13.42578125" style="163" customWidth="1"/>
    <col min="6915" max="6915" width="18.42578125" style="163" customWidth="1"/>
    <col min="6916" max="6916" width="13" style="163" customWidth="1"/>
    <col min="6917" max="6918" width="13.140625" style="163" bestFit="1" customWidth="1"/>
    <col min="6919" max="6920" width="16.85546875" style="163" customWidth="1"/>
    <col min="6921" max="6921" width="20.5703125" style="163" customWidth="1"/>
    <col min="6922" max="6923" width="17.28515625" style="163" bestFit="1" customWidth="1"/>
    <col min="6924" max="7168" width="8.85546875" style="163"/>
    <col min="7169" max="7169" width="27.7109375" style="163" customWidth="1"/>
    <col min="7170" max="7170" width="13.42578125" style="163" customWidth="1"/>
    <col min="7171" max="7171" width="18.42578125" style="163" customWidth="1"/>
    <col min="7172" max="7172" width="13" style="163" customWidth="1"/>
    <col min="7173" max="7174" width="13.140625" style="163" bestFit="1" customWidth="1"/>
    <col min="7175" max="7176" width="16.85546875" style="163" customWidth="1"/>
    <col min="7177" max="7177" width="20.5703125" style="163" customWidth="1"/>
    <col min="7178" max="7179" width="17.28515625" style="163" bestFit="1" customWidth="1"/>
    <col min="7180" max="7424" width="8.85546875" style="163"/>
    <col min="7425" max="7425" width="27.7109375" style="163" customWidth="1"/>
    <col min="7426" max="7426" width="13.42578125" style="163" customWidth="1"/>
    <col min="7427" max="7427" width="18.42578125" style="163" customWidth="1"/>
    <col min="7428" max="7428" width="13" style="163" customWidth="1"/>
    <col min="7429" max="7430" width="13.140625" style="163" bestFit="1" customWidth="1"/>
    <col min="7431" max="7432" width="16.85546875" style="163" customWidth="1"/>
    <col min="7433" max="7433" width="20.5703125" style="163" customWidth="1"/>
    <col min="7434" max="7435" width="17.28515625" style="163" bestFit="1" customWidth="1"/>
    <col min="7436" max="7680" width="8.85546875" style="163"/>
    <col min="7681" max="7681" width="27.7109375" style="163" customWidth="1"/>
    <col min="7682" max="7682" width="13.42578125" style="163" customWidth="1"/>
    <col min="7683" max="7683" width="18.42578125" style="163" customWidth="1"/>
    <col min="7684" max="7684" width="13" style="163" customWidth="1"/>
    <col min="7685" max="7686" width="13.140625" style="163" bestFit="1" customWidth="1"/>
    <col min="7687" max="7688" width="16.85546875" style="163" customWidth="1"/>
    <col min="7689" max="7689" width="20.5703125" style="163" customWidth="1"/>
    <col min="7690" max="7691" width="17.28515625" style="163" bestFit="1" customWidth="1"/>
    <col min="7692" max="7936" width="8.85546875" style="163"/>
    <col min="7937" max="7937" width="27.7109375" style="163" customWidth="1"/>
    <col min="7938" max="7938" width="13.42578125" style="163" customWidth="1"/>
    <col min="7939" max="7939" width="18.42578125" style="163" customWidth="1"/>
    <col min="7940" max="7940" width="13" style="163" customWidth="1"/>
    <col min="7941" max="7942" width="13.140625" style="163" bestFit="1" customWidth="1"/>
    <col min="7943" max="7944" width="16.85546875" style="163" customWidth="1"/>
    <col min="7945" max="7945" width="20.5703125" style="163" customWidth="1"/>
    <col min="7946" max="7947" width="17.28515625" style="163" bestFit="1" customWidth="1"/>
    <col min="7948" max="8192" width="8.85546875" style="163"/>
    <col min="8193" max="8193" width="27.7109375" style="163" customWidth="1"/>
    <col min="8194" max="8194" width="13.42578125" style="163" customWidth="1"/>
    <col min="8195" max="8195" width="18.42578125" style="163" customWidth="1"/>
    <col min="8196" max="8196" width="13" style="163" customWidth="1"/>
    <col min="8197" max="8198" width="13.140625" style="163" bestFit="1" customWidth="1"/>
    <col min="8199" max="8200" width="16.85546875" style="163" customWidth="1"/>
    <col min="8201" max="8201" width="20.5703125" style="163" customWidth="1"/>
    <col min="8202" max="8203" width="17.28515625" style="163" bestFit="1" customWidth="1"/>
    <col min="8204" max="8448" width="8.85546875" style="163"/>
    <col min="8449" max="8449" width="27.7109375" style="163" customWidth="1"/>
    <col min="8450" max="8450" width="13.42578125" style="163" customWidth="1"/>
    <col min="8451" max="8451" width="18.42578125" style="163" customWidth="1"/>
    <col min="8452" max="8452" width="13" style="163" customWidth="1"/>
    <col min="8453" max="8454" width="13.140625" style="163" bestFit="1" customWidth="1"/>
    <col min="8455" max="8456" width="16.85546875" style="163" customWidth="1"/>
    <col min="8457" max="8457" width="20.5703125" style="163" customWidth="1"/>
    <col min="8458" max="8459" width="17.28515625" style="163" bestFit="1" customWidth="1"/>
    <col min="8460" max="8704" width="8.85546875" style="163"/>
    <col min="8705" max="8705" width="27.7109375" style="163" customWidth="1"/>
    <col min="8706" max="8706" width="13.42578125" style="163" customWidth="1"/>
    <col min="8707" max="8707" width="18.42578125" style="163" customWidth="1"/>
    <col min="8708" max="8708" width="13" style="163" customWidth="1"/>
    <col min="8709" max="8710" width="13.140625" style="163" bestFit="1" customWidth="1"/>
    <col min="8711" max="8712" width="16.85546875" style="163" customWidth="1"/>
    <col min="8713" max="8713" width="20.5703125" style="163" customWidth="1"/>
    <col min="8714" max="8715" width="17.28515625" style="163" bestFit="1" customWidth="1"/>
    <col min="8716" max="8960" width="8.85546875" style="163"/>
    <col min="8961" max="8961" width="27.7109375" style="163" customWidth="1"/>
    <col min="8962" max="8962" width="13.42578125" style="163" customWidth="1"/>
    <col min="8963" max="8963" width="18.42578125" style="163" customWidth="1"/>
    <col min="8964" max="8964" width="13" style="163" customWidth="1"/>
    <col min="8965" max="8966" width="13.140625" style="163" bestFit="1" customWidth="1"/>
    <col min="8967" max="8968" width="16.85546875" style="163" customWidth="1"/>
    <col min="8969" max="8969" width="20.5703125" style="163" customWidth="1"/>
    <col min="8970" max="8971" width="17.28515625" style="163" bestFit="1" customWidth="1"/>
    <col min="8972" max="9216" width="8.85546875" style="163"/>
    <col min="9217" max="9217" width="27.7109375" style="163" customWidth="1"/>
    <col min="9218" max="9218" width="13.42578125" style="163" customWidth="1"/>
    <col min="9219" max="9219" width="18.42578125" style="163" customWidth="1"/>
    <col min="9220" max="9220" width="13" style="163" customWidth="1"/>
    <col min="9221" max="9222" width="13.140625" style="163" bestFit="1" customWidth="1"/>
    <col min="9223" max="9224" width="16.85546875" style="163" customWidth="1"/>
    <col min="9225" max="9225" width="20.5703125" style="163" customWidth="1"/>
    <col min="9226" max="9227" width="17.28515625" style="163" bestFit="1" customWidth="1"/>
    <col min="9228" max="9472" width="8.85546875" style="163"/>
    <col min="9473" max="9473" width="27.7109375" style="163" customWidth="1"/>
    <col min="9474" max="9474" width="13.42578125" style="163" customWidth="1"/>
    <col min="9475" max="9475" width="18.42578125" style="163" customWidth="1"/>
    <col min="9476" max="9476" width="13" style="163" customWidth="1"/>
    <col min="9477" max="9478" width="13.140625" style="163" bestFit="1" customWidth="1"/>
    <col min="9479" max="9480" width="16.85546875" style="163" customWidth="1"/>
    <col min="9481" max="9481" width="20.5703125" style="163" customWidth="1"/>
    <col min="9482" max="9483" width="17.28515625" style="163" bestFit="1" customWidth="1"/>
    <col min="9484" max="9728" width="8.85546875" style="163"/>
    <col min="9729" max="9729" width="27.7109375" style="163" customWidth="1"/>
    <col min="9730" max="9730" width="13.42578125" style="163" customWidth="1"/>
    <col min="9731" max="9731" width="18.42578125" style="163" customWidth="1"/>
    <col min="9732" max="9732" width="13" style="163" customWidth="1"/>
    <col min="9733" max="9734" width="13.140625" style="163" bestFit="1" customWidth="1"/>
    <col min="9735" max="9736" width="16.85546875" style="163" customWidth="1"/>
    <col min="9737" max="9737" width="20.5703125" style="163" customWidth="1"/>
    <col min="9738" max="9739" width="17.28515625" style="163" bestFit="1" customWidth="1"/>
    <col min="9740" max="9984" width="8.85546875" style="163"/>
    <col min="9985" max="9985" width="27.7109375" style="163" customWidth="1"/>
    <col min="9986" max="9986" width="13.42578125" style="163" customWidth="1"/>
    <col min="9987" max="9987" width="18.42578125" style="163" customWidth="1"/>
    <col min="9988" max="9988" width="13" style="163" customWidth="1"/>
    <col min="9989" max="9990" width="13.140625" style="163" bestFit="1" customWidth="1"/>
    <col min="9991" max="9992" width="16.85546875" style="163" customWidth="1"/>
    <col min="9993" max="9993" width="20.5703125" style="163" customWidth="1"/>
    <col min="9994" max="9995" width="17.28515625" style="163" bestFit="1" customWidth="1"/>
    <col min="9996" max="10240" width="8.85546875" style="163"/>
    <col min="10241" max="10241" width="27.7109375" style="163" customWidth="1"/>
    <col min="10242" max="10242" width="13.42578125" style="163" customWidth="1"/>
    <col min="10243" max="10243" width="18.42578125" style="163" customWidth="1"/>
    <col min="10244" max="10244" width="13" style="163" customWidth="1"/>
    <col min="10245" max="10246" width="13.140625" style="163" bestFit="1" customWidth="1"/>
    <col min="10247" max="10248" width="16.85546875" style="163" customWidth="1"/>
    <col min="10249" max="10249" width="20.5703125" style="163" customWidth="1"/>
    <col min="10250" max="10251" width="17.28515625" style="163" bestFit="1" customWidth="1"/>
    <col min="10252" max="10496" width="8.85546875" style="163"/>
    <col min="10497" max="10497" width="27.7109375" style="163" customWidth="1"/>
    <col min="10498" max="10498" width="13.42578125" style="163" customWidth="1"/>
    <col min="10499" max="10499" width="18.42578125" style="163" customWidth="1"/>
    <col min="10500" max="10500" width="13" style="163" customWidth="1"/>
    <col min="10501" max="10502" width="13.140625" style="163" bestFit="1" customWidth="1"/>
    <col min="10503" max="10504" width="16.85546875" style="163" customWidth="1"/>
    <col min="10505" max="10505" width="20.5703125" style="163" customWidth="1"/>
    <col min="10506" max="10507" width="17.28515625" style="163" bestFit="1" customWidth="1"/>
    <col min="10508" max="10752" width="8.85546875" style="163"/>
    <col min="10753" max="10753" width="27.7109375" style="163" customWidth="1"/>
    <col min="10754" max="10754" width="13.42578125" style="163" customWidth="1"/>
    <col min="10755" max="10755" width="18.42578125" style="163" customWidth="1"/>
    <col min="10756" max="10756" width="13" style="163" customWidth="1"/>
    <col min="10757" max="10758" width="13.140625" style="163" bestFit="1" customWidth="1"/>
    <col min="10759" max="10760" width="16.85546875" style="163" customWidth="1"/>
    <col min="10761" max="10761" width="20.5703125" style="163" customWidth="1"/>
    <col min="10762" max="10763" width="17.28515625" style="163" bestFit="1" customWidth="1"/>
    <col min="10764" max="11008" width="8.85546875" style="163"/>
    <col min="11009" max="11009" width="27.7109375" style="163" customWidth="1"/>
    <col min="11010" max="11010" width="13.42578125" style="163" customWidth="1"/>
    <col min="11011" max="11011" width="18.42578125" style="163" customWidth="1"/>
    <col min="11012" max="11012" width="13" style="163" customWidth="1"/>
    <col min="11013" max="11014" width="13.140625" style="163" bestFit="1" customWidth="1"/>
    <col min="11015" max="11016" width="16.85546875" style="163" customWidth="1"/>
    <col min="11017" max="11017" width="20.5703125" style="163" customWidth="1"/>
    <col min="11018" max="11019" width="17.28515625" style="163" bestFit="1" customWidth="1"/>
    <col min="11020" max="11264" width="8.85546875" style="163"/>
    <col min="11265" max="11265" width="27.7109375" style="163" customWidth="1"/>
    <col min="11266" max="11266" width="13.42578125" style="163" customWidth="1"/>
    <col min="11267" max="11267" width="18.42578125" style="163" customWidth="1"/>
    <col min="11268" max="11268" width="13" style="163" customWidth="1"/>
    <col min="11269" max="11270" width="13.140625" style="163" bestFit="1" customWidth="1"/>
    <col min="11271" max="11272" width="16.85546875" style="163" customWidth="1"/>
    <col min="11273" max="11273" width="20.5703125" style="163" customWidth="1"/>
    <col min="11274" max="11275" width="17.28515625" style="163" bestFit="1" customWidth="1"/>
    <col min="11276" max="11520" width="8.85546875" style="163"/>
    <col min="11521" max="11521" width="27.7109375" style="163" customWidth="1"/>
    <col min="11522" max="11522" width="13.42578125" style="163" customWidth="1"/>
    <col min="11523" max="11523" width="18.42578125" style="163" customWidth="1"/>
    <col min="11524" max="11524" width="13" style="163" customWidth="1"/>
    <col min="11525" max="11526" width="13.140625" style="163" bestFit="1" customWidth="1"/>
    <col min="11527" max="11528" width="16.85546875" style="163" customWidth="1"/>
    <col min="11529" max="11529" width="20.5703125" style="163" customWidth="1"/>
    <col min="11530" max="11531" width="17.28515625" style="163" bestFit="1" customWidth="1"/>
    <col min="11532" max="11776" width="8.85546875" style="163"/>
    <col min="11777" max="11777" width="27.7109375" style="163" customWidth="1"/>
    <col min="11778" max="11778" width="13.42578125" style="163" customWidth="1"/>
    <col min="11779" max="11779" width="18.42578125" style="163" customWidth="1"/>
    <col min="11780" max="11780" width="13" style="163" customWidth="1"/>
    <col min="11781" max="11782" width="13.140625" style="163" bestFit="1" customWidth="1"/>
    <col min="11783" max="11784" width="16.85546875" style="163" customWidth="1"/>
    <col min="11785" max="11785" width="20.5703125" style="163" customWidth="1"/>
    <col min="11786" max="11787" width="17.28515625" style="163" bestFit="1" customWidth="1"/>
    <col min="11788" max="12032" width="8.85546875" style="163"/>
    <col min="12033" max="12033" width="27.7109375" style="163" customWidth="1"/>
    <col min="12034" max="12034" width="13.42578125" style="163" customWidth="1"/>
    <col min="12035" max="12035" width="18.42578125" style="163" customWidth="1"/>
    <col min="12036" max="12036" width="13" style="163" customWidth="1"/>
    <col min="12037" max="12038" width="13.140625" style="163" bestFit="1" customWidth="1"/>
    <col min="12039" max="12040" width="16.85546875" style="163" customWidth="1"/>
    <col min="12041" max="12041" width="20.5703125" style="163" customWidth="1"/>
    <col min="12042" max="12043" width="17.28515625" style="163" bestFit="1" customWidth="1"/>
    <col min="12044" max="12288" width="8.85546875" style="163"/>
    <col min="12289" max="12289" width="27.7109375" style="163" customWidth="1"/>
    <col min="12290" max="12290" width="13.42578125" style="163" customWidth="1"/>
    <col min="12291" max="12291" width="18.42578125" style="163" customWidth="1"/>
    <col min="12292" max="12292" width="13" style="163" customWidth="1"/>
    <col min="12293" max="12294" width="13.140625" style="163" bestFit="1" customWidth="1"/>
    <col min="12295" max="12296" width="16.85546875" style="163" customWidth="1"/>
    <col min="12297" max="12297" width="20.5703125" style="163" customWidth="1"/>
    <col min="12298" max="12299" width="17.28515625" style="163" bestFit="1" customWidth="1"/>
    <col min="12300" max="12544" width="8.85546875" style="163"/>
    <col min="12545" max="12545" width="27.7109375" style="163" customWidth="1"/>
    <col min="12546" max="12546" width="13.42578125" style="163" customWidth="1"/>
    <col min="12547" max="12547" width="18.42578125" style="163" customWidth="1"/>
    <col min="12548" max="12548" width="13" style="163" customWidth="1"/>
    <col min="12549" max="12550" width="13.140625" style="163" bestFit="1" customWidth="1"/>
    <col min="12551" max="12552" width="16.85546875" style="163" customWidth="1"/>
    <col min="12553" max="12553" width="20.5703125" style="163" customWidth="1"/>
    <col min="12554" max="12555" width="17.28515625" style="163" bestFit="1" customWidth="1"/>
    <col min="12556" max="12800" width="8.85546875" style="163"/>
    <col min="12801" max="12801" width="27.7109375" style="163" customWidth="1"/>
    <col min="12802" max="12802" width="13.42578125" style="163" customWidth="1"/>
    <col min="12803" max="12803" width="18.42578125" style="163" customWidth="1"/>
    <col min="12804" max="12804" width="13" style="163" customWidth="1"/>
    <col min="12805" max="12806" width="13.140625" style="163" bestFit="1" customWidth="1"/>
    <col min="12807" max="12808" width="16.85546875" style="163" customWidth="1"/>
    <col min="12809" max="12809" width="20.5703125" style="163" customWidth="1"/>
    <col min="12810" max="12811" width="17.28515625" style="163" bestFit="1" customWidth="1"/>
    <col min="12812" max="13056" width="8.85546875" style="163"/>
    <col min="13057" max="13057" width="27.7109375" style="163" customWidth="1"/>
    <col min="13058" max="13058" width="13.42578125" style="163" customWidth="1"/>
    <col min="13059" max="13059" width="18.42578125" style="163" customWidth="1"/>
    <col min="13060" max="13060" width="13" style="163" customWidth="1"/>
    <col min="13061" max="13062" width="13.140625" style="163" bestFit="1" customWidth="1"/>
    <col min="13063" max="13064" width="16.85546875" style="163" customWidth="1"/>
    <col min="13065" max="13065" width="20.5703125" style="163" customWidth="1"/>
    <col min="13066" max="13067" width="17.28515625" style="163" bestFit="1" customWidth="1"/>
    <col min="13068" max="13312" width="8.85546875" style="163"/>
    <col min="13313" max="13313" width="27.7109375" style="163" customWidth="1"/>
    <col min="13314" max="13314" width="13.42578125" style="163" customWidth="1"/>
    <col min="13315" max="13315" width="18.42578125" style="163" customWidth="1"/>
    <col min="13316" max="13316" width="13" style="163" customWidth="1"/>
    <col min="13317" max="13318" width="13.140625" style="163" bestFit="1" customWidth="1"/>
    <col min="13319" max="13320" width="16.85546875" style="163" customWidth="1"/>
    <col min="13321" max="13321" width="20.5703125" style="163" customWidth="1"/>
    <col min="13322" max="13323" width="17.28515625" style="163" bestFit="1" customWidth="1"/>
    <col min="13324" max="13568" width="8.85546875" style="163"/>
    <col min="13569" max="13569" width="27.7109375" style="163" customWidth="1"/>
    <col min="13570" max="13570" width="13.42578125" style="163" customWidth="1"/>
    <col min="13571" max="13571" width="18.42578125" style="163" customWidth="1"/>
    <col min="13572" max="13572" width="13" style="163" customWidth="1"/>
    <col min="13573" max="13574" width="13.140625" style="163" bestFit="1" customWidth="1"/>
    <col min="13575" max="13576" width="16.85546875" style="163" customWidth="1"/>
    <col min="13577" max="13577" width="20.5703125" style="163" customWidth="1"/>
    <col min="13578" max="13579" width="17.28515625" style="163" bestFit="1" customWidth="1"/>
    <col min="13580" max="13824" width="8.85546875" style="163"/>
    <col min="13825" max="13825" width="27.7109375" style="163" customWidth="1"/>
    <col min="13826" max="13826" width="13.42578125" style="163" customWidth="1"/>
    <col min="13827" max="13827" width="18.42578125" style="163" customWidth="1"/>
    <col min="13828" max="13828" width="13" style="163" customWidth="1"/>
    <col min="13829" max="13830" width="13.140625" style="163" bestFit="1" customWidth="1"/>
    <col min="13831" max="13832" width="16.85546875" style="163" customWidth="1"/>
    <col min="13833" max="13833" width="20.5703125" style="163" customWidth="1"/>
    <col min="13834" max="13835" width="17.28515625" style="163" bestFit="1" customWidth="1"/>
    <col min="13836" max="14080" width="8.85546875" style="163"/>
    <col min="14081" max="14081" width="27.7109375" style="163" customWidth="1"/>
    <col min="14082" max="14082" width="13.42578125" style="163" customWidth="1"/>
    <col min="14083" max="14083" width="18.42578125" style="163" customWidth="1"/>
    <col min="14084" max="14084" width="13" style="163" customWidth="1"/>
    <col min="14085" max="14086" width="13.140625" style="163" bestFit="1" customWidth="1"/>
    <col min="14087" max="14088" width="16.85546875" style="163" customWidth="1"/>
    <col min="14089" max="14089" width="20.5703125" style="163" customWidth="1"/>
    <col min="14090" max="14091" width="17.28515625" style="163" bestFit="1" customWidth="1"/>
    <col min="14092" max="14336" width="8.85546875" style="163"/>
    <col min="14337" max="14337" width="27.7109375" style="163" customWidth="1"/>
    <col min="14338" max="14338" width="13.42578125" style="163" customWidth="1"/>
    <col min="14339" max="14339" width="18.42578125" style="163" customWidth="1"/>
    <col min="14340" max="14340" width="13" style="163" customWidth="1"/>
    <col min="14341" max="14342" width="13.140625" style="163" bestFit="1" customWidth="1"/>
    <col min="14343" max="14344" width="16.85546875" style="163" customWidth="1"/>
    <col min="14345" max="14345" width="20.5703125" style="163" customWidth="1"/>
    <col min="14346" max="14347" width="17.28515625" style="163" bestFit="1" customWidth="1"/>
    <col min="14348" max="14592" width="8.85546875" style="163"/>
    <col min="14593" max="14593" width="27.7109375" style="163" customWidth="1"/>
    <col min="14594" max="14594" width="13.42578125" style="163" customWidth="1"/>
    <col min="14595" max="14595" width="18.42578125" style="163" customWidth="1"/>
    <col min="14596" max="14596" width="13" style="163" customWidth="1"/>
    <col min="14597" max="14598" width="13.140625" style="163" bestFit="1" customWidth="1"/>
    <col min="14599" max="14600" width="16.85546875" style="163" customWidth="1"/>
    <col min="14601" max="14601" width="20.5703125" style="163" customWidth="1"/>
    <col min="14602" max="14603" width="17.28515625" style="163" bestFit="1" customWidth="1"/>
    <col min="14604" max="14848" width="8.85546875" style="163"/>
    <col min="14849" max="14849" width="27.7109375" style="163" customWidth="1"/>
    <col min="14850" max="14850" width="13.42578125" style="163" customWidth="1"/>
    <col min="14851" max="14851" width="18.42578125" style="163" customWidth="1"/>
    <col min="14852" max="14852" width="13" style="163" customWidth="1"/>
    <col min="14853" max="14854" width="13.140625" style="163" bestFit="1" customWidth="1"/>
    <col min="14855" max="14856" width="16.85546875" style="163" customWidth="1"/>
    <col min="14857" max="14857" width="20.5703125" style="163" customWidth="1"/>
    <col min="14858" max="14859" width="17.28515625" style="163" bestFit="1" customWidth="1"/>
    <col min="14860" max="15104" width="8.85546875" style="163"/>
    <col min="15105" max="15105" width="27.7109375" style="163" customWidth="1"/>
    <col min="15106" max="15106" width="13.42578125" style="163" customWidth="1"/>
    <col min="15107" max="15107" width="18.42578125" style="163" customWidth="1"/>
    <col min="15108" max="15108" width="13" style="163" customWidth="1"/>
    <col min="15109" max="15110" width="13.140625" style="163" bestFit="1" customWidth="1"/>
    <col min="15111" max="15112" width="16.85546875" style="163" customWidth="1"/>
    <col min="15113" max="15113" width="20.5703125" style="163" customWidth="1"/>
    <col min="15114" max="15115" width="17.28515625" style="163" bestFit="1" customWidth="1"/>
    <col min="15116" max="15360" width="8.85546875" style="163"/>
    <col min="15361" max="15361" width="27.7109375" style="163" customWidth="1"/>
    <col min="15362" max="15362" width="13.42578125" style="163" customWidth="1"/>
    <col min="15363" max="15363" width="18.42578125" style="163" customWidth="1"/>
    <col min="15364" max="15364" width="13" style="163" customWidth="1"/>
    <col min="15365" max="15366" width="13.140625" style="163" bestFit="1" customWidth="1"/>
    <col min="15367" max="15368" width="16.85546875" style="163" customWidth="1"/>
    <col min="15369" max="15369" width="20.5703125" style="163" customWidth="1"/>
    <col min="15370" max="15371" width="17.28515625" style="163" bestFit="1" customWidth="1"/>
    <col min="15372" max="15616" width="8.85546875" style="163"/>
    <col min="15617" max="15617" width="27.7109375" style="163" customWidth="1"/>
    <col min="15618" max="15618" width="13.42578125" style="163" customWidth="1"/>
    <col min="15619" max="15619" width="18.42578125" style="163" customWidth="1"/>
    <col min="15620" max="15620" width="13" style="163" customWidth="1"/>
    <col min="15621" max="15622" width="13.140625" style="163" bestFit="1" customWidth="1"/>
    <col min="15623" max="15624" width="16.85546875" style="163" customWidth="1"/>
    <col min="15625" max="15625" width="20.5703125" style="163" customWidth="1"/>
    <col min="15626" max="15627" width="17.28515625" style="163" bestFit="1" customWidth="1"/>
    <col min="15628" max="15872" width="8.85546875" style="163"/>
    <col min="15873" max="15873" width="27.7109375" style="163" customWidth="1"/>
    <col min="15874" max="15874" width="13.42578125" style="163" customWidth="1"/>
    <col min="15875" max="15875" width="18.42578125" style="163" customWidth="1"/>
    <col min="15876" max="15876" width="13" style="163" customWidth="1"/>
    <col min="15877" max="15878" width="13.140625" style="163" bestFit="1" customWidth="1"/>
    <col min="15879" max="15880" width="16.85546875" style="163" customWidth="1"/>
    <col min="15881" max="15881" width="20.5703125" style="163" customWidth="1"/>
    <col min="15882" max="15883" width="17.28515625" style="163" bestFit="1" customWidth="1"/>
    <col min="15884" max="16128" width="8.85546875" style="163"/>
    <col min="16129" max="16129" width="27.7109375" style="163" customWidth="1"/>
    <col min="16130" max="16130" width="13.42578125" style="163" customWidth="1"/>
    <col min="16131" max="16131" width="18.42578125" style="163" customWidth="1"/>
    <col min="16132" max="16132" width="13" style="163" customWidth="1"/>
    <col min="16133" max="16134" width="13.140625" style="163" bestFit="1" customWidth="1"/>
    <col min="16135" max="16136" width="16.85546875" style="163" customWidth="1"/>
    <col min="16137" max="16137" width="20.5703125" style="163" customWidth="1"/>
    <col min="16138" max="16139" width="17.28515625" style="163" bestFit="1" customWidth="1"/>
    <col min="16140" max="16384" width="8.85546875" style="163"/>
  </cols>
  <sheetData>
    <row r="1" spans="1:11" s="164" customFormat="1" x14ac:dyDescent="0.2">
      <c r="A1" s="218" t="s">
        <v>42</v>
      </c>
      <c r="B1" s="218"/>
      <c r="C1" s="163"/>
      <c r="D1" s="163"/>
      <c r="E1" s="163"/>
      <c r="F1" s="163"/>
      <c r="G1" s="163"/>
      <c r="H1" s="163"/>
      <c r="I1" s="163"/>
    </row>
    <row r="2" spans="1:11" s="164" customFormat="1" x14ac:dyDescent="0.2">
      <c r="A2" s="219" t="s">
        <v>47</v>
      </c>
      <c r="B2" s="219"/>
      <c r="C2" s="219"/>
      <c r="D2" s="219"/>
      <c r="E2" s="219"/>
      <c r="F2" s="219"/>
      <c r="G2" s="219"/>
      <c r="H2" s="219"/>
      <c r="I2" s="219"/>
    </row>
    <row r="3" spans="1:11" s="164" customFormat="1" ht="13.15" customHeight="1" x14ac:dyDescent="0.2">
      <c r="A3" s="219" t="s">
        <v>0</v>
      </c>
      <c r="B3" s="219"/>
      <c r="C3" s="219"/>
      <c r="D3" s="219"/>
      <c r="E3" s="219"/>
      <c r="F3" s="219"/>
      <c r="G3" s="219"/>
      <c r="H3" s="219"/>
      <c r="I3" s="219"/>
    </row>
    <row r="5" spans="1:11" ht="15.75" x14ac:dyDescent="0.25">
      <c r="A5" s="240" t="s">
        <v>177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x14ac:dyDescent="0.2">
      <c r="A6" s="72"/>
      <c r="B6" s="72"/>
      <c r="C6" s="72"/>
      <c r="D6" s="72"/>
      <c r="E6" s="72"/>
      <c r="F6" s="72"/>
      <c r="G6" s="72"/>
      <c r="H6" s="72"/>
      <c r="I6" s="72"/>
    </row>
    <row r="7" spans="1:11" ht="36" customHeight="1" x14ac:dyDescent="0.2">
      <c r="A7" s="235" t="s">
        <v>259</v>
      </c>
      <c r="B7" s="241" t="s">
        <v>260</v>
      </c>
      <c r="C7" s="242"/>
      <c r="D7" s="237" t="s">
        <v>261</v>
      </c>
      <c r="E7" s="243" t="s">
        <v>262</v>
      </c>
      <c r="F7" s="244"/>
      <c r="G7" s="237" t="s">
        <v>263</v>
      </c>
      <c r="H7" s="237" t="s">
        <v>264</v>
      </c>
      <c r="I7" s="235" t="s">
        <v>265</v>
      </c>
      <c r="J7" s="237" t="s">
        <v>266</v>
      </c>
      <c r="K7" s="237" t="s">
        <v>267</v>
      </c>
    </row>
    <row r="8" spans="1:11" ht="72" customHeight="1" x14ac:dyDescent="0.2">
      <c r="A8" s="236"/>
      <c r="B8" s="159" t="s">
        <v>268</v>
      </c>
      <c r="C8" s="159" t="s">
        <v>179</v>
      </c>
      <c r="D8" s="238"/>
      <c r="E8" s="160" t="s">
        <v>269</v>
      </c>
      <c r="F8" s="160" t="s">
        <v>270</v>
      </c>
      <c r="G8" s="238"/>
      <c r="H8" s="238"/>
      <c r="I8" s="236"/>
      <c r="J8" s="238"/>
      <c r="K8" s="238"/>
    </row>
    <row r="9" spans="1:11" ht="14.45" customHeight="1" x14ac:dyDescent="0.2">
      <c r="A9" s="162" t="s">
        <v>44</v>
      </c>
      <c r="B9" s="162">
        <v>1</v>
      </c>
      <c r="C9" s="162">
        <v>2</v>
      </c>
      <c r="D9" s="162">
        <v>3</v>
      </c>
      <c r="E9" s="162">
        <v>4</v>
      </c>
      <c r="F9" s="162">
        <v>5</v>
      </c>
      <c r="G9" s="162">
        <v>6</v>
      </c>
      <c r="H9" s="162">
        <v>7</v>
      </c>
      <c r="I9" s="162">
        <v>8</v>
      </c>
      <c r="J9" s="162">
        <v>9</v>
      </c>
      <c r="K9" s="162">
        <v>10</v>
      </c>
    </row>
    <row r="10" spans="1:11" ht="47.25" x14ac:dyDescent="0.2">
      <c r="A10" s="79" t="s">
        <v>180</v>
      </c>
      <c r="B10" s="157">
        <v>6</v>
      </c>
      <c r="C10" s="157">
        <v>0</v>
      </c>
      <c r="D10" s="157">
        <v>9</v>
      </c>
      <c r="E10" s="157">
        <v>0</v>
      </c>
      <c r="F10" s="157">
        <v>4</v>
      </c>
      <c r="G10" s="157">
        <v>0</v>
      </c>
      <c r="H10" s="157">
        <v>2</v>
      </c>
      <c r="I10" s="157">
        <v>2</v>
      </c>
      <c r="J10" s="165">
        <v>2</v>
      </c>
      <c r="K10" s="165">
        <v>0</v>
      </c>
    </row>
    <row r="11" spans="1:11" ht="47.25" x14ac:dyDescent="0.2">
      <c r="A11" s="79" t="s">
        <v>181</v>
      </c>
      <c r="B11" s="157">
        <v>13</v>
      </c>
      <c r="C11" s="157">
        <v>7</v>
      </c>
      <c r="D11" s="157">
        <v>6</v>
      </c>
      <c r="E11" s="157">
        <v>0</v>
      </c>
      <c r="F11" s="157">
        <v>10</v>
      </c>
      <c r="G11" s="157">
        <v>0</v>
      </c>
      <c r="H11" s="157">
        <v>3</v>
      </c>
      <c r="I11" s="157">
        <v>3</v>
      </c>
      <c r="J11" s="165">
        <v>0</v>
      </c>
      <c r="K11" s="165">
        <v>0</v>
      </c>
    </row>
    <row r="12" spans="1:11" x14ac:dyDescent="0.2">
      <c r="D12" s="163">
        <f>SUM(D10:D11)</f>
        <v>15</v>
      </c>
      <c r="F12" s="163">
        <f>SUM(F10:F11)</f>
        <v>14</v>
      </c>
      <c r="G12" s="163">
        <f>SUM(D12:F12)</f>
        <v>29</v>
      </c>
    </row>
    <row r="13" spans="1:11" x14ac:dyDescent="0.2">
      <c r="B13" s="239" t="s">
        <v>276</v>
      </c>
      <c r="C13" s="239"/>
      <c r="D13" s="239"/>
      <c r="E13" s="239"/>
    </row>
    <row r="14" spans="1:11" x14ac:dyDescent="0.2">
      <c r="B14" s="166" t="s">
        <v>277</v>
      </c>
      <c r="G14" s="167"/>
      <c r="H14" s="167" t="s">
        <v>271</v>
      </c>
      <c r="I14" s="167"/>
    </row>
    <row r="15" spans="1:11" x14ac:dyDescent="0.2">
      <c r="G15" s="167"/>
      <c r="H15" s="167"/>
      <c r="I15" s="167"/>
      <c r="K15" s="163" t="s">
        <v>43</v>
      </c>
    </row>
    <row r="16" spans="1:11" x14ac:dyDescent="0.2">
      <c r="A16" s="167" t="s">
        <v>272</v>
      </c>
      <c r="B16" s="167" t="s">
        <v>273</v>
      </c>
      <c r="C16" s="167"/>
      <c r="D16" s="167"/>
      <c r="E16" s="167"/>
      <c r="F16" s="167"/>
      <c r="G16" s="167"/>
      <c r="H16" s="167"/>
      <c r="I16" s="167"/>
    </row>
    <row r="17" spans="1:9" x14ac:dyDescent="0.2">
      <c r="A17" s="167"/>
      <c r="B17" s="167"/>
      <c r="C17" s="167"/>
      <c r="D17" s="167"/>
      <c r="E17" s="167"/>
      <c r="F17" s="167"/>
      <c r="G17" s="167"/>
      <c r="H17" s="167"/>
      <c r="I17" s="167"/>
    </row>
    <row r="18" spans="1:9" ht="15.75" x14ac:dyDescent="0.2">
      <c r="A18" s="167" t="s">
        <v>274</v>
      </c>
      <c r="B18" s="167" t="s">
        <v>275</v>
      </c>
      <c r="C18" s="167"/>
      <c r="D18" s="167"/>
      <c r="E18" s="167"/>
      <c r="F18" s="158"/>
      <c r="G18" s="167"/>
      <c r="H18" s="167"/>
      <c r="I18" s="167"/>
    </row>
    <row r="19" spans="1:9" x14ac:dyDescent="0.2">
      <c r="G19" s="167"/>
      <c r="H19" s="167"/>
      <c r="I19" s="167"/>
    </row>
    <row r="20" spans="1:9" x14ac:dyDescent="0.2">
      <c r="G20" s="167"/>
      <c r="H20" s="167"/>
      <c r="I20" s="167"/>
    </row>
    <row r="21" spans="1:9" x14ac:dyDescent="0.2">
      <c r="G21" s="167"/>
      <c r="H21" s="167"/>
      <c r="I21" s="167"/>
    </row>
    <row r="22" spans="1:9" x14ac:dyDescent="0.2">
      <c r="G22" s="167"/>
      <c r="H22" s="167"/>
      <c r="I22" s="167"/>
    </row>
    <row r="23" spans="1:9" x14ac:dyDescent="0.2">
      <c r="G23" s="167"/>
      <c r="H23" s="167"/>
      <c r="I23" s="167"/>
    </row>
    <row r="24" spans="1:9" x14ac:dyDescent="0.2">
      <c r="G24" s="167"/>
      <c r="H24" s="167"/>
      <c r="I24" s="167"/>
    </row>
  </sheetData>
  <mergeCells count="14">
    <mergeCell ref="I7:I8"/>
    <mergeCell ref="J7:J8"/>
    <mergeCell ref="K7:K8"/>
    <mergeCell ref="B13:E13"/>
    <mergeCell ref="A1:B1"/>
    <mergeCell ref="A2:I2"/>
    <mergeCell ref="A3:I3"/>
    <mergeCell ref="A5:K5"/>
    <mergeCell ref="A7:A8"/>
    <mergeCell ref="B7:C7"/>
    <mergeCell ref="D7:D8"/>
    <mergeCell ref="E7:F7"/>
    <mergeCell ref="G7:G8"/>
    <mergeCell ref="H7:H8"/>
  </mergeCells>
  <pageMargins left="0.31496062992125984" right="0.31496062992125984" top="0.35433070866141736" bottom="0.74803149606299213" header="0.39370078740157483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5"/>
  <sheetViews>
    <sheetView zoomScale="85" zoomScaleNormal="85" workbookViewId="0">
      <selection activeCell="H18" sqref="H18"/>
    </sheetView>
  </sheetViews>
  <sheetFormatPr defaultColWidth="8.85546875" defaultRowHeight="12.75" x14ac:dyDescent="0.2"/>
  <cols>
    <col min="1" max="1" width="33.5703125" style="72" customWidth="1"/>
    <col min="2" max="2" width="19.85546875" style="72" customWidth="1"/>
    <col min="3" max="16384" width="8.85546875" style="72"/>
  </cols>
  <sheetData>
    <row r="1" spans="1:5" x14ac:dyDescent="0.2">
      <c r="A1" s="245" t="s">
        <v>182</v>
      </c>
      <c r="B1" s="245"/>
      <c r="C1" s="245"/>
      <c r="D1" s="11"/>
      <c r="E1" s="80"/>
    </row>
    <row r="2" spans="1:5" x14ac:dyDescent="0.2">
      <c r="A2" s="205" t="s">
        <v>47</v>
      </c>
      <c r="B2" s="205"/>
      <c r="C2" s="1"/>
      <c r="D2" s="1"/>
    </row>
    <row r="3" spans="1:5" x14ac:dyDescent="0.2">
      <c r="A3" s="205" t="s">
        <v>0</v>
      </c>
      <c r="B3" s="205"/>
      <c r="C3" s="205"/>
      <c r="D3" s="205"/>
    </row>
    <row r="4" spans="1:5" x14ac:dyDescent="0.2">
      <c r="A4" s="74"/>
    </row>
    <row r="5" spans="1:5" ht="15.75" x14ac:dyDescent="0.25">
      <c r="A5" s="240" t="s">
        <v>183</v>
      </c>
      <c r="B5" s="240"/>
    </row>
    <row r="7" spans="1:5" ht="97.9" customHeight="1" x14ac:dyDescent="0.2">
      <c r="A7" s="78" t="s">
        <v>178</v>
      </c>
      <c r="B7" s="78" t="s">
        <v>184</v>
      </c>
    </row>
    <row r="8" spans="1:5" ht="15" customHeight="1" x14ac:dyDescent="0.2">
      <c r="A8" s="85" t="s">
        <v>44</v>
      </c>
      <c r="B8" s="85">
        <v>1</v>
      </c>
    </row>
    <row r="9" spans="1:5" ht="31.5" x14ac:dyDescent="0.2">
      <c r="A9" s="79" t="s">
        <v>185</v>
      </c>
      <c r="B9" s="76">
        <v>4</v>
      </c>
    </row>
    <row r="10" spans="1:5" ht="15.75" x14ac:dyDescent="0.25">
      <c r="A10" s="86" t="s">
        <v>186</v>
      </c>
      <c r="B10" s="76">
        <v>4</v>
      </c>
    </row>
    <row r="11" spans="1:5" ht="15.75" x14ac:dyDescent="0.25">
      <c r="A11" s="86" t="s">
        <v>187</v>
      </c>
      <c r="B11" s="76"/>
    </row>
    <row r="12" spans="1:5" ht="15.75" x14ac:dyDescent="0.25">
      <c r="A12" s="86" t="s">
        <v>188</v>
      </c>
      <c r="B12" s="76"/>
    </row>
    <row r="13" spans="1:5" ht="15.75" x14ac:dyDescent="0.25">
      <c r="A13" s="86" t="s">
        <v>189</v>
      </c>
      <c r="B13" s="76"/>
    </row>
    <row r="14" spans="1:5" ht="15.75" x14ac:dyDescent="0.25">
      <c r="A14" s="86" t="s">
        <v>190</v>
      </c>
      <c r="B14" s="76"/>
    </row>
    <row r="15" spans="1:5" ht="15.75" x14ac:dyDescent="0.25">
      <c r="A15" s="86" t="s">
        <v>191</v>
      </c>
      <c r="B15" s="76"/>
    </row>
  </sheetData>
  <mergeCells count="4">
    <mergeCell ref="A5:B5"/>
    <mergeCell ref="A1:C1"/>
    <mergeCell ref="A2:B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Форма 1</vt:lpstr>
      <vt:lpstr>Форма 1(продолжение)</vt:lpstr>
      <vt:lpstr>Табл 1 к ф.1</vt:lpstr>
      <vt:lpstr>Табл 2 к ф.1</vt:lpstr>
      <vt:lpstr>Табл 3 к ф.1(часть1)</vt:lpstr>
      <vt:lpstr>Табл 3 к ф.1(часть2)</vt:lpstr>
      <vt:lpstr>Табл 4 к ф.1</vt:lpstr>
      <vt:lpstr>Табл 5 к ф.1</vt:lpstr>
      <vt:lpstr>табл 6 к ф.1</vt:lpstr>
      <vt:lpstr>табл 7 к ф.1</vt:lpstr>
      <vt:lpstr>'Табл 2 к ф.1'!Заголовки_для_печати</vt:lpstr>
      <vt:lpstr>'Табл 4 к ф.1'!Заголовки_для_печати</vt:lpstr>
      <vt:lpstr>'Форма 1'!Заголовки_для_печати</vt:lpstr>
      <vt:lpstr>'Табл 1 к ф.1'!Область_печати</vt:lpstr>
      <vt:lpstr>'Табл 2 к ф.1'!Область_печати</vt:lpstr>
      <vt:lpstr>'Табл 3 к ф.1(часть2)'!Область_печати</vt:lpstr>
      <vt:lpstr>'Табл 4 к ф.1'!Область_печати</vt:lpstr>
      <vt:lpstr>'Табл 5 к ф.1'!Область_печати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2013-01-24T09:34:55Z</cp:lastPrinted>
  <dcterms:created xsi:type="dcterms:W3CDTF">2010-11-12T13:16:09Z</dcterms:created>
  <dcterms:modified xsi:type="dcterms:W3CDTF">2013-01-24T09:50:47Z</dcterms:modified>
</cp:coreProperties>
</file>